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122"/>
  <workbookPr autoCompressPictures="0"/>
  <bookViews>
    <workbookView xWindow="240" yWindow="120" windowWidth="19320" windowHeight="8000" activeTab="1"/>
  </bookViews>
  <sheets>
    <sheet name="Instructions" sheetId="8" r:id="rId1"/>
    <sheet name="Travel Auth" sheetId="9" r:id="rId2"/>
    <sheet name="Sheet1" sheetId="10" state="hidden" r:id="rId3"/>
    <sheet name="Reimbursement Instructions" sheetId="6" r:id="rId4"/>
    <sheet name="Reimbursement Form" sheetId="1" r:id="rId5"/>
    <sheet name="Reim Continuation Page 1" sheetId="4" r:id="rId6"/>
    <sheet name="Reim Continuation Page 2" sheetId="5" r:id="rId7"/>
  </sheets>
  <definedNames>
    <definedName name="_xlnm.Print_Area" localSheetId="5">'Reim Continuation Page 1'!$B$1:$O$71</definedName>
    <definedName name="_xlnm.Print_Area" localSheetId="6">'Reim Continuation Page 2'!$B$1:$O$71</definedName>
    <definedName name="_xlnm.Print_Area" localSheetId="4">'Reimbursement Form'!$B$1:$O$68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3" i="1" l="1"/>
  <c r="O21" i="1"/>
  <c r="I9" i="1"/>
  <c r="G9" i="1"/>
  <c r="B9" i="1"/>
  <c r="O66" i="9"/>
  <c r="N64" i="9"/>
  <c r="I66" i="9"/>
  <c r="B56" i="9"/>
  <c r="A49" i="9"/>
  <c r="I36" i="9"/>
  <c r="I34" i="9"/>
  <c r="I33" i="9"/>
  <c r="I32" i="9"/>
  <c r="I23" i="9"/>
  <c r="H22" i="9"/>
  <c r="I21" i="9"/>
  <c r="I20" i="9"/>
  <c r="I14" i="9"/>
  <c r="I13" i="9"/>
  <c r="I44" i="9"/>
  <c r="B66" i="9"/>
  <c r="A66" i="9"/>
  <c r="E66" i="9"/>
  <c r="A69" i="9"/>
  <c r="D69" i="9"/>
  <c r="G69" i="9"/>
  <c r="G66" i="9"/>
  <c r="E21" i="1"/>
  <c r="G21" i="1"/>
  <c r="Q42" i="1"/>
  <c r="O42" i="1"/>
  <c r="Q67" i="4"/>
  <c r="O67" i="4"/>
  <c r="Q68" i="4"/>
  <c r="O68" i="4"/>
  <c r="Q69" i="4"/>
  <c r="O69" i="4"/>
  <c r="E83" i="6"/>
  <c r="I25" i="1"/>
  <c r="I24" i="1"/>
  <c r="I23" i="1"/>
  <c r="I21" i="1"/>
  <c r="G25" i="1"/>
  <c r="G24" i="1"/>
  <c r="G23" i="1"/>
  <c r="G22" i="1"/>
  <c r="E22" i="1"/>
  <c r="V20" i="1"/>
  <c r="I19" i="1"/>
  <c r="G19" i="1"/>
  <c r="Q69" i="5"/>
  <c r="O69" i="5"/>
  <c r="Q68" i="5"/>
  <c r="O68" i="5"/>
  <c r="Q67" i="5"/>
  <c r="O67" i="5"/>
  <c r="Q66" i="5"/>
  <c r="O66" i="5"/>
  <c r="Q65" i="5"/>
  <c r="O65" i="5"/>
  <c r="Q64" i="5"/>
  <c r="O64" i="5"/>
  <c r="Q63" i="5"/>
  <c r="O63" i="5"/>
  <c r="Q62" i="5"/>
  <c r="O62" i="5"/>
  <c r="Q61" i="5"/>
  <c r="O61" i="5"/>
  <c r="Q60" i="5"/>
  <c r="O60" i="5"/>
  <c r="Q59" i="5"/>
  <c r="O59" i="5"/>
  <c r="Q58" i="5"/>
  <c r="O58" i="5"/>
  <c r="Q57" i="5"/>
  <c r="O57" i="5"/>
  <c r="Q56" i="5"/>
  <c r="O56" i="5"/>
  <c r="Q55" i="5"/>
  <c r="O55" i="5"/>
  <c r="Q54" i="5"/>
  <c r="O54" i="5"/>
  <c r="Q53" i="5"/>
  <c r="O53" i="5"/>
  <c r="Q52" i="5"/>
  <c r="O52" i="5"/>
  <c r="Q51" i="5"/>
  <c r="O51" i="5"/>
  <c r="Q50" i="5"/>
  <c r="O50" i="5"/>
  <c r="Q49" i="5"/>
  <c r="O49" i="5"/>
  <c r="Q48" i="5"/>
  <c r="O48" i="5"/>
  <c r="Q47" i="5"/>
  <c r="O47" i="5"/>
  <c r="Q46" i="5"/>
  <c r="O46" i="5"/>
  <c r="Q45" i="5"/>
  <c r="O45" i="5"/>
  <c r="Q44" i="5"/>
  <c r="O44" i="5"/>
  <c r="Q43" i="5"/>
  <c r="O43" i="5"/>
  <c r="Q42" i="5"/>
  <c r="O42" i="5"/>
  <c r="Q41" i="5"/>
  <c r="O41" i="5"/>
  <c r="Q40" i="5"/>
  <c r="O40" i="5"/>
  <c r="Q39" i="5"/>
  <c r="O39" i="5"/>
  <c r="Q38" i="5"/>
  <c r="O38" i="5"/>
  <c r="Q37" i="5"/>
  <c r="O37" i="5"/>
  <c r="Q36" i="5"/>
  <c r="O36" i="5"/>
  <c r="Q35" i="5"/>
  <c r="O35" i="5"/>
  <c r="Q34" i="5"/>
  <c r="O34" i="5"/>
  <c r="Q33" i="5"/>
  <c r="O33" i="5"/>
  <c r="Q32" i="5"/>
  <c r="O32" i="5"/>
  <c r="Q31" i="5"/>
  <c r="O31" i="5"/>
  <c r="Q30" i="5"/>
  <c r="O30" i="5"/>
  <c r="Q29" i="5"/>
  <c r="O29" i="5"/>
  <c r="Q28" i="5"/>
  <c r="O28" i="5"/>
  <c r="Q27" i="5"/>
  <c r="O27" i="5"/>
  <c r="Q26" i="5"/>
  <c r="O26" i="5"/>
  <c r="Q25" i="5"/>
  <c r="O25" i="5"/>
  <c r="Q24" i="5"/>
  <c r="O24" i="5"/>
  <c r="Q23" i="5"/>
  <c r="O23" i="5"/>
  <c r="Q22" i="5"/>
  <c r="O22" i="5"/>
  <c r="Q21" i="5"/>
  <c r="O21" i="5"/>
  <c r="Q20" i="5"/>
  <c r="O20" i="5"/>
  <c r="Q19" i="5"/>
  <c r="O19" i="5"/>
  <c r="Q18" i="5"/>
  <c r="O18" i="5"/>
  <c r="Q17" i="5"/>
  <c r="O17" i="5"/>
  <c r="Q16" i="5"/>
  <c r="O16" i="5"/>
  <c r="Q15" i="5"/>
  <c r="O15" i="5"/>
  <c r="Q14" i="5"/>
  <c r="O14" i="5"/>
  <c r="Q13" i="5"/>
  <c r="O13" i="5"/>
  <c r="Q12" i="5"/>
  <c r="O12" i="5"/>
  <c r="Q11" i="5"/>
  <c r="O11" i="5"/>
  <c r="Q10" i="5"/>
  <c r="Q59" i="4"/>
  <c r="O59" i="4"/>
  <c r="Q60" i="4"/>
  <c r="O60" i="4"/>
  <c r="Q61" i="4"/>
  <c r="O61" i="4"/>
  <c r="Q62" i="4"/>
  <c r="O62" i="4"/>
  <c r="Q63" i="4"/>
  <c r="O63" i="4"/>
  <c r="Q64" i="4"/>
  <c r="O64" i="4"/>
  <c r="Q65" i="4"/>
  <c r="O65" i="4"/>
  <c r="Q66" i="4"/>
  <c r="O66" i="4"/>
  <c r="Q39" i="4"/>
  <c r="O39" i="4"/>
  <c r="Q40" i="4"/>
  <c r="O40" i="4"/>
  <c r="Q41" i="4"/>
  <c r="O41" i="4"/>
  <c r="Q42" i="4"/>
  <c r="O42" i="4"/>
  <c r="Q43" i="4"/>
  <c r="O43" i="4"/>
  <c r="Q44" i="4"/>
  <c r="O44" i="4"/>
  <c r="Q45" i="4"/>
  <c r="O45" i="4"/>
  <c r="Q46" i="4"/>
  <c r="O46" i="4"/>
  <c r="Q47" i="4"/>
  <c r="O47" i="4"/>
  <c r="Q48" i="4"/>
  <c r="O48" i="4"/>
  <c r="Q49" i="4"/>
  <c r="O49" i="4"/>
  <c r="Q50" i="4"/>
  <c r="O50" i="4"/>
  <c r="Q51" i="4"/>
  <c r="O51" i="4"/>
  <c r="Q52" i="4"/>
  <c r="O52" i="4"/>
  <c r="Q53" i="4"/>
  <c r="O53" i="4"/>
  <c r="Q54" i="4"/>
  <c r="O54" i="4"/>
  <c r="Q55" i="4"/>
  <c r="O55" i="4"/>
  <c r="Q56" i="4"/>
  <c r="O56" i="4"/>
  <c r="Q57" i="4"/>
  <c r="O57" i="4"/>
  <c r="Q58" i="4"/>
  <c r="O58" i="4"/>
  <c r="Q38" i="4"/>
  <c r="O38" i="4"/>
  <c r="Q37" i="4"/>
  <c r="O37" i="4"/>
  <c r="Q36" i="4"/>
  <c r="O36" i="4"/>
  <c r="Q35" i="4"/>
  <c r="O35" i="4"/>
  <c r="Q34" i="4"/>
  <c r="O34" i="4"/>
  <c r="Q33" i="4"/>
  <c r="O33" i="4"/>
  <c r="Q32" i="4"/>
  <c r="O32" i="4"/>
  <c r="Q31" i="4"/>
  <c r="O31" i="4"/>
  <c r="Q30" i="4"/>
  <c r="O30" i="4"/>
  <c r="Q29" i="4"/>
  <c r="O29" i="4"/>
  <c r="Q28" i="4"/>
  <c r="O28" i="4"/>
  <c r="Q27" i="4"/>
  <c r="O27" i="4"/>
  <c r="Q26" i="4"/>
  <c r="O26" i="4"/>
  <c r="Q25" i="4"/>
  <c r="O25" i="4"/>
  <c r="Q24" i="4"/>
  <c r="O24" i="4"/>
  <c r="Q23" i="4"/>
  <c r="O23" i="4"/>
  <c r="Q22" i="4"/>
  <c r="O22" i="4"/>
  <c r="Q21" i="4"/>
  <c r="O21" i="4"/>
  <c r="Q20" i="4"/>
  <c r="O20" i="4"/>
  <c r="Q19" i="4"/>
  <c r="O19" i="4"/>
  <c r="Q18" i="4"/>
  <c r="O18" i="4"/>
  <c r="Q17" i="4"/>
  <c r="O17" i="4"/>
  <c r="Q16" i="4"/>
  <c r="O16" i="4"/>
  <c r="Q15" i="4"/>
  <c r="O15" i="4"/>
  <c r="Q14" i="4"/>
  <c r="O14" i="4"/>
  <c r="Q13" i="4"/>
  <c r="O13" i="4"/>
  <c r="Q12" i="4"/>
  <c r="O12" i="4"/>
  <c r="Q11" i="4"/>
  <c r="O11" i="4"/>
  <c r="Q10" i="4"/>
  <c r="O10" i="4"/>
  <c r="X20" i="1"/>
  <c r="Q59" i="1"/>
  <c r="O59" i="1"/>
  <c r="Q60" i="1"/>
  <c r="O60" i="1"/>
  <c r="Q61" i="1"/>
  <c r="O61" i="1"/>
  <c r="Q62" i="1"/>
  <c r="O62" i="1"/>
  <c r="Q63" i="1"/>
  <c r="O63" i="1"/>
  <c r="Q64" i="1"/>
  <c r="O64" i="1"/>
  <c r="Q65" i="1"/>
  <c r="O65" i="1"/>
  <c r="Q66" i="1"/>
  <c r="O66" i="1"/>
  <c r="Q58" i="1"/>
  <c r="O58" i="1"/>
  <c r="Q57" i="1"/>
  <c r="O57" i="1"/>
  <c r="Q56" i="1"/>
  <c r="O56" i="1"/>
  <c r="Q55" i="1"/>
  <c r="O55" i="1"/>
  <c r="Q54" i="1"/>
  <c r="O54" i="1"/>
  <c r="Q53" i="1"/>
  <c r="O53" i="1"/>
  <c r="Q52" i="1"/>
  <c r="O52" i="1"/>
  <c r="Q51" i="1"/>
  <c r="O51" i="1"/>
  <c r="Q50" i="1"/>
  <c r="O50" i="1"/>
  <c r="Q43" i="1"/>
  <c r="Q44" i="1"/>
  <c r="O44" i="1"/>
  <c r="Q45" i="1"/>
  <c r="O45" i="1"/>
  <c r="V21" i="1"/>
  <c r="Q46" i="1"/>
  <c r="O46" i="1"/>
  <c r="Q47" i="1"/>
  <c r="O47" i="1"/>
  <c r="Q48" i="1"/>
  <c r="O48" i="1"/>
  <c r="Q49" i="1"/>
  <c r="O49" i="1"/>
  <c r="T19" i="1"/>
  <c r="O10" i="5"/>
  <c r="E23" i="1"/>
  <c r="O43" i="1"/>
  <c r="E24" i="1"/>
  <c r="E25" i="1"/>
  <c r="T20" i="1"/>
  <c r="I22" i="1"/>
  <c r="E84" i="6"/>
  <c r="E19" i="1"/>
  <c r="V19" i="1"/>
  <c r="G20" i="1"/>
  <c r="G26" i="1"/>
  <c r="X19" i="1"/>
  <c r="I20" i="1"/>
  <c r="I26" i="1"/>
  <c r="T21" i="1"/>
  <c r="E20" i="1"/>
  <c r="E26" i="1"/>
  <c r="O18" i="1"/>
  <c r="O22" i="1"/>
  <c r="O23" i="1"/>
</calcChain>
</file>

<file path=xl/sharedStrings.xml><?xml version="1.0" encoding="utf-8"?>
<sst xmlns="http://schemas.openxmlformats.org/spreadsheetml/2006/main" count="610" uniqueCount="465">
  <si>
    <t>Date</t>
  </si>
  <si>
    <t>Rate</t>
  </si>
  <si>
    <t>Miles</t>
  </si>
  <si>
    <t>Amount</t>
  </si>
  <si>
    <t>Out of State</t>
  </si>
  <si>
    <t>Out of Country</t>
  </si>
  <si>
    <t>Lodging</t>
  </si>
  <si>
    <t>Meals</t>
  </si>
  <si>
    <t>Private Car</t>
  </si>
  <si>
    <t>Rental Car</t>
  </si>
  <si>
    <t>Registration Fees</t>
  </si>
  <si>
    <t>Rental Car In State</t>
  </si>
  <si>
    <t>Rental Car Out of State</t>
  </si>
  <si>
    <t>Rental Car Out of Country</t>
  </si>
  <si>
    <t>Air Out of State</t>
  </si>
  <si>
    <t>Air In State</t>
  </si>
  <si>
    <t>Air Out of Country</t>
  </si>
  <si>
    <t>Other Trans In State</t>
  </si>
  <si>
    <t>Other Trans Out of State</t>
  </si>
  <si>
    <t>Other Trans Out of Country</t>
  </si>
  <si>
    <t>Description</t>
  </si>
  <si>
    <t>Enter Amt</t>
  </si>
  <si>
    <t>Reimbursable Expenses</t>
  </si>
  <si>
    <t>Date and Destination(s)</t>
  </si>
  <si>
    <t>Banner ID</t>
  </si>
  <si>
    <t>Date of Request</t>
  </si>
  <si>
    <t>Business Purpose of the Travel</t>
  </si>
  <si>
    <t>Expense Type</t>
  </si>
  <si>
    <t xml:space="preserve">Air </t>
  </si>
  <si>
    <t>Other Expenses</t>
  </si>
  <si>
    <t>Other Transportation</t>
  </si>
  <si>
    <t>In State</t>
  </si>
  <si>
    <t>Total Expenses</t>
  </si>
  <si>
    <t>Deduct</t>
  </si>
  <si>
    <t>Deduct Travel Advance</t>
  </si>
  <si>
    <t>Amount Due Claimant</t>
  </si>
  <si>
    <t>Amount Due ASU</t>
  </si>
  <si>
    <t>Title/ Position</t>
  </si>
  <si>
    <t>Address, Street, City, State, Zip</t>
  </si>
  <si>
    <t>ATYP/ SEQ</t>
  </si>
  <si>
    <t>Amount Subject to State and Federal Taxes</t>
  </si>
  <si>
    <t>Fund</t>
  </si>
  <si>
    <t>Fund(2)</t>
  </si>
  <si>
    <t>Fund(3)</t>
  </si>
  <si>
    <t>Fund(4)</t>
  </si>
  <si>
    <t>Fund(5)</t>
  </si>
  <si>
    <t>Fund(6)</t>
  </si>
  <si>
    <t>Under penalties of perjury, I certify this is a true and accurate statement of the city of lodging, expenses, and allowances incurred in the service of the state.</t>
  </si>
  <si>
    <t>I have examined this reimbursement request and certify that it is just and reasonable.</t>
  </si>
  <si>
    <t>(Claimant)</t>
  </si>
  <si>
    <t>(Supervisor)</t>
  </si>
  <si>
    <t>(Optional)</t>
  </si>
  <si>
    <t>(Controller's Office)</t>
  </si>
  <si>
    <t>INCURRED IN THE DISCHARGE OF OFFICIAL DUTY-INCLUDING PER DIEM</t>
  </si>
  <si>
    <t>REQUEST FOR REIMBURSEMENT OF TRAVEL AND OTHER EXPENSES</t>
  </si>
  <si>
    <t>APPALACHIAN STATE UNIVERSITY</t>
  </si>
  <si>
    <t>INSTRUCTIONS TO CLAIMANT: Attach all necessary receipts and other supporting documents to this form and submit the original to the Controller's Office. Retain (1) Copy.</t>
  </si>
  <si>
    <t>Meals In State</t>
  </si>
  <si>
    <t>Meals Out of State</t>
  </si>
  <si>
    <t>Meals Out of Country</t>
  </si>
  <si>
    <t>Lodging In State</t>
  </si>
  <si>
    <t>Lodging Out of State</t>
  </si>
  <si>
    <t>Lodging Out of Country</t>
  </si>
  <si>
    <t>Other In State</t>
  </si>
  <si>
    <t>Other Out of State</t>
  </si>
  <si>
    <t>Other Out of Country</t>
  </si>
  <si>
    <t>Registration Out of Country</t>
  </si>
  <si>
    <t>Registration Out of State</t>
  </si>
  <si>
    <t>Registration In State</t>
  </si>
  <si>
    <t>Ground</t>
  </si>
  <si>
    <t>From; To; and Time of Departure/ Arrival</t>
  </si>
  <si>
    <t>Continuation Page 1</t>
  </si>
  <si>
    <t>Continuation Page 2</t>
  </si>
  <si>
    <t>Name of Traveler</t>
  </si>
  <si>
    <t>Claimant, name of individual requesting reimbursement</t>
  </si>
  <si>
    <t>Nine digit Banner ID number</t>
  </si>
  <si>
    <t>Working title or position title</t>
  </si>
  <si>
    <t>Department</t>
  </si>
  <si>
    <t>Department claimant works for</t>
  </si>
  <si>
    <t>Address</t>
  </si>
  <si>
    <t>Accounts Payable address</t>
  </si>
  <si>
    <t>Controller's Office Use</t>
  </si>
  <si>
    <t xml:space="preserve">Business Purpose </t>
  </si>
  <si>
    <t>Specific business purpose of the travel relative to the University's needs</t>
  </si>
  <si>
    <t>Primary Fund the reimbursement is to be charged to.</t>
  </si>
  <si>
    <t>Additional funds can be added in addition to the primary fund.  Enter the fund and the amount you want charged in the corresponding spaces.  The distribution of the reimbursement is done via journal entry in the Controller's Office.</t>
  </si>
  <si>
    <t>1xxxxx</t>
  </si>
  <si>
    <t>Fund Fields</t>
  </si>
  <si>
    <t>Information Fields</t>
  </si>
  <si>
    <t>Signature Lines</t>
  </si>
  <si>
    <t>Claimant</t>
  </si>
  <si>
    <t>Individual Requesting Reimbursement REQUIRED</t>
  </si>
  <si>
    <t>Supervisor</t>
  </si>
  <si>
    <t>Claimant's supervisor REQUIRED</t>
  </si>
  <si>
    <t>Optional</t>
  </si>
  <si>
    <t>Some departments require additional approvals for reimbursements</t>
  </si>
  <si>
    <t>Controller's Office</t>
  </si>
  <si>
    <t>Controller's Office use for verification prior to payment</t>
  </si>
  <si>
    <t>Travel Detail</t>
  </si>
  <si>
    <t>Enter the date of travel</t>
  </si>
  <si>
    <t>From, To, and Time</t>
  </si>
  <si>
    <t xml:space="preserve">Miles </t>
  </si>
  <si>
    <t>Enter the mileage rate, if applicable.  The total amount will be picked up in this calculation.  In most cases there will not be an additional amount entered.</t>
  </si>
  <si>
    <t>Enter the miles travelled, if applicable. The total amount will be picked up in this calculation.  In most cases there will not be an additional amount entered.</t>
  </si>
  <si>
    <t>Enter the amount of the expense to be reimbursed, except for entries where the rate and mileage fields are completed.</t>
  </si>
  <si>
    <t>Calculated Field</t>
  </si>
  <si>
    <t xml:space="preserve">Enter departure and arrival cities.  Enter the times of departure and arrival. </t>
  </si>
  <si>
    <t xml:space="preserve">Total expenses automatically summarized based on the travel detail.  </t>
  </si>
  <si>
    <t>Auto Calculated Field</t>
  </si>
  <si>
    <t>Used in situation were the reimbursement is reportable</t>
  </si>
  <si>
    <t>Paid out of pocket</t>
  </si>
  <si>
    <t>Provide a brief description of the expense (Breakfast, Lunch, Dinner, Parking, etc.)</t>
  </si>
  <si>
    <t>General</t>
  </si>
  <si>
    <t>Call the Controller's Office for Current Subsistence Rates</t>
  </si>
  <si>
    <t>INSTRUCTIONS TO CLAIMANT:  PLEASE ATTACHE ALL NECESSARY RECEIPTS AND OTHER SUPPORTING DOCUMENTS TO THIS FORM AND SUBMIT THE ORIGINAL TO THE CONTROLLER'S OFFICE.  ALSO, RETAIN ONE COPY FOR YOUR DEPARTMENT'S RECORDS AND FILE WITH THE COORESPONDING TRAVEL AUTHORIZATION</t>
  </si>
  <si>
    <t>The amounts entered in the detail section and continuation pages of this form will automatically calculate summary balances by Banner Account.  This summary is dependent on the values selected in the detail section of the form.  If you should have further questions or need assistance please call the Controller's Office at ext 2110.</t>
  </si>
  <si>
    <t>Deduction Field:  Example Expense paid by traveler</t>
  </si>
  <si>
    <t>Select from the drop down list the type of expense Ground Transportation, Air, Meals, etc.) and the correct classification (In State, Out of State, Out of Country)</t>
  </si>
  <si>
    <t>Other Ground</t>
  </si>
  <si>
    <t>Private Car In State</t>
  </si>
  <si>
    <t>Private Car Out of State</t>
  </si>
  <si>
    <t>Oth Ground Trans In State</t>
  </si>
  <si>
    <t>REV 10/26</t>
  </si>
  <si>
    <t>Appalachian State University- Request for Travel and Travel Authorization</t>
  </si>
  <si>
    <t>Request Type</t>
  </si>
  <si>
    <t>Single</t>
  </si>
  <si>
    <t>Blanket</t>
  </si>
  <si>
    <t>Request Date</t>
  </si>
  <si>
    <t>Traveler's Name</t>
  </si>
  <si>
    <t>Date Travel Begins</t>
  </si>
  <si>
    <t>Time</t>
  </si>
  <si>
    <t>Date Travel Ends</t>
  </si>
  <si>
    <t>Destination(s)</t>
  </si>
  <si>
    <t>Business purpose of the travel</t>
  </si>
  <si>
    <t xml:space="preserve">All international travelers must obtain insurance and comply with export controls. </t>
  </si>
  <si>
    <t>Names of Passengers not requesting funds for travel</t>
  </si>
  <si>
    <t>Click Here for more information</t>
  </si>
  <si>
    <t>Transportation</t>
  </si>
  <si>
    <t>University Vehicles</t>
  </si>
  <si>
    <t>Contact the Motor Pool for rates.  Approval of a travel request does not assure the availability of a vehicle.  The availability status of vehicles will be communicated by the Motor Pool</t>
  </si>
  <si>
    <t>Type of Vehicle</t>
  </si>
  <si>
    <t>MP Driver</t>
  </si>
  <si>
    <t># Requested</t>
  </si>
  <si>
    <t>Estimated Mileage</t>
  </si>
  <si>
    <t>Estimated Cost</t>
  </si>
  <si>
    <t>Yes</t>
  </si>
  <si>
    <t>Line 1</t>
  </si>
  <si>
    <t>No</t>
  </si>
  <si>
    <t>Line 2</t>
  </si>
  <si>
    <t>Request an accessible vehicle with hand controls</t>
  </si>
  <si>
    <t>Vehicles with hand controls must be requested at least 72 hours in advance</t>
  </si>
  <si>
    <t>Private Car Mileage Allowance</t>
  </si>
  <si>
    <t>Miles at</t>
  </si>
  <si>
    <t>Airfare</t>
  </si>
  <si>
    <r>
      <rPr>
        <sz val="10"/>
        <color theme="1"/>
        <rFont val="Calibri"/>
        <family val="2"/>
        <scheme val="minor"/>
      </rPr>
      <t>Rental Car</t>
    </r>
    <r>
      <rPr>
        <sz val="11"/>
        <color theme="1"/>
        <rFont val="Calibri"/>
        <family val="2"/>
        <scheme val="minor"/>
      </rPr>
      <t>:</t>
    </r>
    <r>
      <rPr>
        <b/>
        <i/>
        <sz val="9"/>
        <color theme="1"/>
        <rFont val="Calibri"/>
        <family val="2"/>
        <scheme val="minor"/>
      </rPr>
      <t xml:space="preserve"> include purpose/ need</t>
    </r>
  </si>
  <si>
    <t>Other (Specify)</t>
  </si>
  <si>
    <t xml:space="preserve">Subsistence </t>
  </si>
  <si>
    <t>days at</t>
  </si>
  <si>
    <t>No excess reimbursement unless there are:</t>
  </si>
  <si>
    <t>Predetermined Charges</t>
  </si>
  <si>
    <t>Out-of-Country Travel</t>
  </si>
  <si>
    <t>Select justification (if applicable)</t>
  </si>
  <si>
    <t>Available lodging is in a high cost area</t>
  </si>
  <si>
    <t>Personal safety and/or security is unobtainable (attach written justification per OSBM 5.1.7)</t>
  </si>
  <si>
    <t>Complete only if you are to be reimbursed for Registration Fees</t>
  </si>
  <si>
    <t>Total estimated cost of Travel Request</t>
  </si>
  <si>
    <t>Traveler's Authorization  (Read Carefully)</t>
  </si>
  <si>
    <r>
      <t xml:space="preserve">I understand that any travel advance made by the University is a loan to me and I am personally responsible for all monies advanced. I also agree to repay immediately any advance issued for a trip not taken. </t>
    </r>
    <r>
      <rPr>
        <u/>
        <sz val="8"/>
        <color rgb="FFFF0000"/>
        <rFont val="Calibri"/>
        <family val="2"/>
        <scheme val="minor"/>
      </rPr>
      <t xml:space="preserve"> If I fail to settle this advance within 30 days after the trip is completed the Payroll Office may deduct the advance from my next salary payment.</t>
    </r>
    <r>
      <rPr>
        <sz val="8"/>
        <color theme="1"/>
        <rFont val="Calibri"/>
        <family val="2"/>
        <scheme val="minor"/>
      </rPr>
      <t xml:space="preserve"> Further, I certify that only authorized licensed drivers will be allowed to drive any University vehicle issued by this request.  I have reviewed this travel authorization and verify that this travel is for official University business, that the information contained is true and accurate, and I hereby agree to the terms and conditions of this authorization.</t>
    </r>
  </si>
  <si>
    <t>Signature of the person Travelling</t>
  </si>
  <si>
    <r>
      <t xml:space="preserve">I understand that any travel advance made by the University is a loan to me and I am personally responsible for all monies advanced. I also agree to repay immediately any advance issued for a trip not taken. </t>
    </r>
    <r>
      <rPr>
        <u/>
        <sz val="8"/>
        <color rgb="FFFF0000"/>
        <rFont val="Calibri"/>
        <family val="2"/>
        <scheme val="minor"/>
      </rPr>
      <t xml:space="preserve"> If I fail to settle this advance within 30 days after the trip is completed the Payroll Office may deduct the advance from my next salary payment.</t>
    </r>
    <r>
      <rPr>
        <sz val="8"/>
        <color theme="1"/>
        <rFont val="Calibri"/>
        <family val="2"/>
        <scheme val="minor"/>
      </rPr>
      <t xml:space="preserve"> Further, I certify that only authorized licensed drivers will be allowed to drive any University vehicle issued by this request.  </t>
    </r>
    <r>
      <rPr>
        <sz val="8"/>
        <color rgb="FFFF0000"/>
        <rFont val="Calibri"/>
        <family val="2"/>
        <scheme val="minor"/>
      </rPr>
      <t xml:space="preserve">I agree to follow all University policies and procedures on obtaining international travel insurance and complying with export control regulations. </t>
    </r>
    <r>
      <rPr>
        <sz val="8"/>
        <color theme="1"/>
        <rFont val="Calibri"/>
        <family val="2"/>
        <scheme val="minor"/>
      </rPr>
      <t xml:space="preserve"> I have reviewed this travel authorization and verify that this travel is for official University business, that the information contained is true and accurate, and I hereby agree to the terms and conditions of this authorization.</t>
    </r>
  </si>
  <si>
    <t>Approvals</t>
  </si>
  <si>
    <t>List Fund(s)</t>
  </si>
  <si>
    <t>Supervisor (Required)</t>
  </si>
  <si>
    <t>Signature</t>
  </si>
  <si>
    <t>Additional</t>
  </si>
  <si>
    <t>for travel</t>
  </si>
  <si>
    <t>for travel and excess subsistence</t>
  </si>
  <si>
    <t>Add/Type and Seq</t>
  </si>
  <si>
    <t>Advance Amount</t>
  </si>
  <si>
    <t>Advance#</t>
  </si>
  <si>
    <t>Controller's Office Approval</t>
  </si>
  <si>
    <t>Some of these fields can be populated from the Authorization Form.  They can also be overwritten, however once</t>
  </si>
  <si>
    <t>overwritten the formulas that pull information from the Authorization form will be deleted.</t>
  </si>
  <si>
    <t>Travel Advance: Enter the Amount of any advance received (Can be populated from the Authorization form)</t>
  </si>
  <si>
    <t>Sample Summary Fields</t>
  </si>
  <si>
    <t>General Information and Tips</t>
  </si>
  <si>
    <t>Download the workbook from www.controller.appstate.edu when completing the Authorization and "Save As" under a file name familiar to you.</t>
  </si>
  <si>
    <t xml:space="preserve">3.  This entire workbook can be downloaded and used for both the Authorization and the Reimbursement. </t>
  </si>
  <si>
    <t>populated from the Authorization if the workbook was saved after completing the authorization tab.</t>
  </si>
  <si>
    <t>2.  If Travelling out of the country make sure to consult the University's policies relevant to international travel</t>
  </si>
  <si>
    <r>
      <t xml:space="preserve">1.  Be sure to review all relevant Travel and Transportation policies </t>
    </r>
    <r>
      <rPr>
        <u/>
        <sz val="11"/>
        <color theme="1"/>
        <rFont val="Calibri"/>
        <family val="2"/>
        <scheme val="minor"/>
      </rPr>
      <t>before</t>
    </r>
    <r>
      <rPr>
        <sz val="11"/>
        <color theme="1"/>
        <rFont val="Calibri"/>
        <family val="2"/>
        <scheme val="minor"/>
      </rPr>
      <t xml:space="preserve"> actually travelling and/or submitting a reimbursement request</t>
    </r>
  </si>
  <si>
    <t>Workbook Contents</t>
  </si>
  <si>
    <t>Travel Authorization</t>
  </si>
  <si>
    <t>Reimbursement Form Instructions</t>
  </si>
  <si>
    <t>Reimbursement Form</t>
  </si>
  <si>
    <t>Reimbursement Form Continuation Page 1</t>
  </si>
  <si>
    <t>Reimbursement Form Continuation Page 2</t>
  </si>
  <si>
    <t>Tabs at the bottom can also be used to navigate</t>
  </si>
  <si>
    <t>Click on a link to go to a form</t>
  </si>
  <si>
    <t>Travel Authorizations</t>
  </si>
  <si>
    <t>1.  Blanket Authorizations- An new authorization must be submitted each time a Travel Advance is requested.</t>
  </si>
  <si>
    <r>
      <t xml:space="preserve">I understand that any travel advance made by the University is a loan to me and I am personally responsible for all monies advanced. I also agree to repay immediately any advance issued for a trip not taken.  If I fail to settle this advance within 30 days after the trip is completed the Payroll Office may deduct the advance from my next salary payment. Further, I certify that only authorized licensed drivers will be allowed to drive any University vehicle issued by this request. </t>
    </r>
    <r>
      <rPr>
        <b/>
        <u/>
        <sz val="11"/>
        <color rgb="FFFF0000"/>
        <rFont val="Calibri"/>
        <family val="2"/>
        <scheme val="minor"/>
      </rPr>
      <t xml:space="preserve"> I agree to follow all University policies and procedures on obtaining international travel insurance and complying with export control regulations. </t>
    </r>
    <r>
      <rPr>
        <sz val="11"/>
        <color theme="1"/>
        <rFont val="Calibri"/>
        <family val="2"/>
        <scheme val="minor"/>
      </rPr>
      <t xml:space="preserve"> I have reviewed this travel authorization and verify that this travel is for official University business, that the information contained is true and accurate, and I hereby agree to the terms and conditions of this authorization.</t>
    </r>
  </si>
  <si>
    <r>
      <t xml:space="preserve">I understand that any travel advance made by the University is a loan to me and I am personally responsible for all monies advanced. I also agree to repay immediately any advance issued for a trip not taken. </t>
    </r>
    <r>
      <rPr>
        <sz val="11"/>
        <rFont val="Calibri"/>
        <family val="2"/>
        <scheme val="minor"/>
      </rPr>
      <t xml:space="preserve"> If I fail to settle this advance within 30 days after the trip is completed the Payroll Office may deduct the advance from my next salary payment. Further, I certify that only authorized licensed drivers will be allowed to drive any University vehicle issued by this request.  I have reviewed this travel authorization and verify that this travel is for official University business, that the information contained is true and accurate, and I hereby agree to the terms and conditions of this authorization.</t>
    </r>
  </si>
  <si>
    <t>Domestic Travel</t>
  </si>
  <si>
    <t>International Travel</t>
  </si>
  <si>
    <t>3.  International Travel -If Travelling out of the country make sure to consult the University's policies relevant to international travel</t>
  </si>
  <si>
    <t>and justifications (in the drop down menus) are selected.</t>
  </si>
  <si>
    <t>(Travel and Transportation Policy on Authorizations 510.6)</t>
  </si>
  <si>
    <t>Travel Reimbursements</t>
  </si>
  <si>
    <t>See Reimbursement Instructions</t>
  </si>
  <si>
    <t xml:space="preserve">Use the saved workbook to complete the reimbursement procedures for the travel.  Certain fields on the reimbursement tabs will be </t>
  </si>
  <si>
    <t xml:space="preserve">2.  Excess subsistence-  If you are requesting excess subsistence please take time to consult University and State policy in advance then make sure the check boxes </t>
  </si>
  <si>
    <t>a.  The statement the traveler is signing changes slightly when traveling out of the country.  Both statements are listed below with the differences highlighted.</t>
  </si>
  <si>
    <t>Oth Grnd Trans Out of Ctry</t>
  </si>
  <si>
    <t>Oth Grnd Trans Out of State</t>
  </si>
  <si>
    <t>Country</t>
  </si>
  <si>
    <t>Enter Travel Advance Amount (IF APPLICABLE)</t>
  </si>
  <si>
    <t>Controller's Office Use Only</t>
  </si>
  <si>
    <t>Enter Name</t>
  </si>
  <si>
    <t>Enter BID</t>
  </si>
  <si>
    <t>Enter Department</t>
  </si>
  <si>
    <t>State Business Purpose</t>
  </si>
  <si>
    <t>Select Country</t>
  </si>
  <si>
    <t>US- United States</t>
  </si>
  <si>
    <t>AF- Afghanistan</t>
  </si>
  <si>
    <t>AL- Albania</t>
  </si>
  <si>
    <t>DZ- Algeria</t>
  </si>
  <si>
    <t>AS- American Samoa</t>
  </si>
  <si>
    <t>AD- Andorra</t>
  </si>
  <si>
    <t>AO- Angola</t>
  </si>
  <si>
    <t>AI- Anguilla</t>
  </si>
  <si>
    <t>AQ- Antarctica</t>
  </si>
  <si>
    <t>AG- Antigua and Barbuda</t>
  </si>
  <si>
    <t>AR- Argentina</t>
  </si>
  <si>
    <t>AM- Armenia</t>
  </si>
  <si>
    <t>AW- Aruba</t>
  </si>
  <si>
    <t>AU- Australia</t>
  </si>
  <si>
    <t>AT- Austria</t>
  </si>
  <si>
    <t>AZ- Azerbaijan</t>
  </si>
  <si>
    <t>BS- Bahamas</t>
  </si>
  <si>
    <t>BH- Bahrain</t>
  </si>
  <si>
    <t>BD- Bangladesh</t>
  </si>
  <si>
    <t>BB- Barbados</t>
  </si>
  <si>
    <t>BY- Belarus</t>
  </si>
  <si>
    <t>BE- Belgium</t>
  </si>
  <si>
    <t>BZ- Belize</t>
  </si>
  <si>
    <t>BJ- Benin</t>
  </si>
  <si>
    <t>BM- Bermuda</t>
  </si>
  <si>
    <t>BT- Bhutan</t>
  </si>
  <si>
    <t>BO- Bolivia</t>
  </si>
  <si>
    <t>BA- Bosnia and Herzegovina</t>
  </si>
  <si>
    <t>BW- Botswana</t>
  </si>
  <si>
    <t>BV- Bouvet Island</t>
  </si>
  <si>
    <t>BR- Brazil</t>
  </si>
  <si>
    <t>IO- British Indian Ocean Territory</t>
  </si>
  <si>
    <t>BN- Brunei Darussalam</t>
  </si>
  <si>
    <t>BG- Bulgaria</t>
  </si>
  <si>
    <t>BF- Burkina Faso</t>
  </si>
  <si>
    <t>BI- Burundi</t>
  </si>
  <si>
    <t>KH- Cambodia</t>
  </si>
  <si>
    <t>CM- Cameroon</t>
  </si>
  <si>
    <t>CA- Canada</t>
  </si>
  <si>
    <t>CV- Cape Verde</t>
  </si>
  <si>
    <t>KY- Cayman Islands</t>
  </si>
  <si>
    <t>CF- Central African Republic</t>
  </si>
  <si>
    <t>TD- Chad</t>
  </si>
  <si>
    <t>CL- Chile</t>
  </si>
  <si>
    <t>CN- China</t>
  </si>
  <si>
    <t>CX- Christmas Island</t>
  </si>
  <si>
    <t>CC- Cocos (Keeling Islands)</t>
  </si>
  <si>
    <t>CO- Colombia</t>
  </si>
  <si>
    <t>KM- Comoros</t>
  </si>
  <si>
    <t>CG- Congo</t>
  </si>
  <si>
    <t>CK- Cook Islands</t>
  </si>
  <si>
    <t>CR- Costa Rica</t>
  </si>
  <si>
    <t>CI- Cote D'Ivoire (Ivory Coast)</t>
  </si>
  <si>
    <t>HR- Croatia (Hrvatska</t>
  </si>
  <si>
    <t>CU- Cuba</t>
  </si>
  <si>
    <t>CY- Cyprus</t>
  </si>
  <si>
    <t>CZ- Czech Republic</t>
  </si>
  <si>
    <t>DK- Denmark</t>
  </si>
  <si>
    <t>DJ- Djibouti</t>
  </si>
  <si>
    <t>DM- Dominica</t>
  </si>
  <si>
    <t>DO- Dominican Republic</t>
  </si>
  <si>
    <t>TP- East Timor</t>
  </si>
  <si>
    <t>EC- Ecuador</t>
  </si>
  <si>
    <t>EG- Egypt</t>
  </si>
  <si>
    <t>SV- El Salvador</t>
  </si>
  <si>
    <t>GQ- Equatorial Guinea</t>
  </si>
  <si>
    <t>ER- Eritrea</t>
  </si>
  <si>
    <t>EE- Estonia</t>
  </si>
  <si>
    <t>ET- Ethiopia</t>
  </si>
  <si>
    <t>FK- Falkland Islands (Malvinas)</t>
  </si>
  <si>
    <t>FO- Faroe Islands</t>
  </si>
  <si>
    <t>FJ- Fiji</t>
  </si>
  <si>
    <t>FI- Finland</t>
  </si>
  <si>
    <t>FR- France</t>
  </si>
  <si>
    <t>FX- France, Metropolitan</t>
  </si>
  <si>
    <t>GF- French Guiana</t>
  </si>
  <si>
    <t>PF- French Polynesia</t>
  </si>
  <si>
    <t>TF- French Southern Territories</t>
  </si>
  <si>
    <t>GA- Gabon</t>
  </si>
  <si>
    <t>GM- Gambia</t>
  </si>
  <si>
    <t>GE- Georgia</t>
  </si>
  <si>
    <t>DE- Germany</t>
  </si>
  <si>
    <t>GH- Ghana</t>
  </si>
  <si>
    <t>GI- Gibraltar</t>
  </si>
  <si>
    <t>GR- Greece</t>
  </si>
  <si>
    <t>GL- Greenland</t>
  </si>
  <si>
    <t>GD- Grenada</t>
  </si>
  <si>
    <t>GP- Guadeloupe</t>
  </si>
  <si>
    <t>GU- Guam</t>
  </si>
  <si>
    <t>GT- Guatemala</t>
  </si>
  <si>
    <t>GN- Guinea</t>
  </si>
  <si>
    <t>GW- Guinea-Bissau</t>
  </si>
  <si>
    <t>GY- Guyana</t>
  </si>
  <si>
    <t>HT- Haiti</t>
  </si>
  <si>
    <t>HM- Heard and McDonald Islands</t>
  </si>
  <si>
    <t>HN- Honduras</t>
  </si>
  <si>
    <t>HK- Hong Kong</t>
  </si>
  <si>
    <t>HU- Hungary</t>
  </si>
  <si>
    <t>IS- Iceland</t>
  </si>
  <si>
    <t>IN- India</t>
  </si>
  <si>
    <t>ID- Indonesia</t>
  </si>
  <si>
    <t>IR- Iran</t>
  </si>
  <si>
    <t>IQ- Iraq</t>
  </si>
  <si>
    <t>IE- Ireland</t>
  </si>
  <si>
    <t>IL- Israel</t>
  </si>
  <si>
    <t>IT- Italy</t>
  </si>
  <si>
    <t>JM- Jamaica</t>
  </si>
  <si>
    <t>JP- Japan</t>
  </si>
  <si>
    <t>JO- Jordan</t>
  </si>
  <si>
    <t>KZ- Kazakhstan</t>
  </si>
  <si>
    <t>KE- Kenya</t>
  </si>
  <si>
    <t>KI- Kiribati</t>
  </si>
  <si>
    <t>KP- Korea (North)</t>
  </si>
  <si>
    <t>KR- Korea (South)</t>
  </si>
  <si>
    <t>KW- Kuwait</t>
  </si>
  <si>
    <t>KG- Kyrgyzstan</t>
  </si>
  <si>
    <t>LA- Laos</t>
  </si>
  <si>
    <t>LV- Latvia</t>
  </si>
  <si>
    <t>LB- Lebanon</t>
  </si>
  <si>
    <t>LS- Lesotho</t>
  </si>
  <si>
    <t>LR- Liberia</t>
  </si>
  <si>
    <t>LY- Libya</t>
  </si>
  <si>
    <t>LI- Liechtenstein</t>
  </si>
  <si>
    <t>LT- Lithuania</t>
  </si>
  <si>
    <t>LU- Luxembourg</t>
  </si>
  <si>
    <t>MO- Macau</t>
  </si>
  <si>
    <t>MK- Macedonia</t>
  </si>
  <si>
    <t>MG- Madagascar</t>
  </si>
  <si>
    <t>MW- Malawi</t>
  </si>
  <si>
    <t>MY- Malaysia</t>
  </si>
  <si>
    <t>MV- Maldives</t>
  </si>
  <si>
    <t>ML- Mali</t>
  </si>
  <si>
    <t>MT- Malta</t>
  </si>
  <si>
    <t>MH- Marshall Islands</t>
  </si>
  <si>
    <t>MQ- Martinique</t>
  </si>
  <si>
    <t>MR- Mauritania</t>
  </si>
  <si>
    <t>MU- Mauritius</t>
  </si>
  <si>
    <t>YT- Mayotte</t>
  </si>
  <si>
    <t>MX- Mexico</t>
  </si>
  <si>
    <t>FM- Micronesia</t>
  </si>
  <si>
    <t>MD- Moldova</t>
  </si>
  <si>
    <t>MC- Monaco</t>
  </si>
  <si>
    <t>MN- Mongolia</t>
  </si>
  <si>
    <t>MS- Montserrat</t>
  </si>
  <si>
    <t>MA- Morocco</t>
  </si>
  <si>
    <t>MZ- Mozambique</t>
  </si>
  <si>
    <t>MM- Myanmar</t>
  </si>
  <si>
    <t>NA- Namibia</t>
  </si>
  <si>
    <t>NR- Nauru</t>
  </si>
  <si>
    <t>NP- Nepal</t>
  </si>
  <si>
    <t>NL- Netherlands</t>
  </si>
  <si>
    <t>AN- Netherlands Antilles</t>
  </si>
  <si>
    <t>NC- New Caledonia</t>
  </si>
  <si>
    <t>NZ- New Zealand</t>
  </si>
  <si>
    <t>NI- Nicaragua</t>
  </si>
  <si>
    <t>NE- Niger</t>
  </si>
  <si>
    <t>NG- Nigeria</t>
  </si>
  <si>
    <t>NU- Niue</t>
  </si>
  <si>
    <t>NF- Norfolk Island</t>
  </si>
  <si>
    <t>MP- Northern Mariana Islands</t>
  </si>
  <si>
    <t>NO- Norway</t>
  </si>
  <si>
    <t>OM- Oman</t>
  </si>
  <si>
    <t>PK- Pakistan</t>
  </si>
  <si>
    <t>PW- Palau</t>
  </si>
  <si>
    <t>PA- Panama</t>
  </si>
  <si>
    <t>PG- Papua New Guinea</t>
  </si>
  <si>
    <t>PY- Paraguay</t>
  </si>
  <si>
    <t>PE- Peru</t>
  </si>
  <si>
    <t>PH- Philippines</t>
  </si>
  <si>
    <t>PN- Pitcairn</t>
  </si>
  <si>
    <t>PL- Poland</t>
  </si>
  <si>
    <t>PT- Portugal</t>
  </si>
  <si>
    <t>PR- Puerto Rico</t>
  </si>
  <si>
    <t>QA- Qatar</t>
  </si>
  <si>
    <t>RE- Reunion</t>
  </si>
  <si>
    <t>RO- Romania</t>
  </si>
  <si>
    <t>RU- Russian Federation</t>
  </si>
  <si>
    <t>RW- Rwanda</t>
  </si>
  <si>
    <t>KN- Saint Kitts and Nevis</t>
  </si>
  <si>
    <t>LC- Saint Lucia</t>
  </si>
  <si>
    <t>VC- Saint Vincent and The Grenadines</t>
  </si>
  <si>
    <t>WS- Samoa</t>
  </si>
  <si>
    <t>SM- San Marino</t>
  </si>
  <si>
    <t>ST- Sao Tome and Principe</t>
  </si>
  <si>
    <t>SA- Saudi Arabia</t>
  </si>
  <si>
    <t>SN- Senegal</t>
  </si>
  <si>
    <t>SC- Seychelles</t>
  </si>
  <si>
    <t>SL- Sierra Leone</t>
  </si>
  <si>
    <t>SG- Singapore</t>
  </si>
  <si>
    <t>SK- Slovak Republic</t>
  </si>
  <si>
    <t>SI- Slovenia</t>
  </si>
  <si>
    <t>SB- Solomon Islands</t>
  </si>
  <si>
    <t>SO- Somalia</t>
  </si>
  <si>
    <t>ZA- South Africa</t>
  </si>
  <si>
    <t>GS- S. Georgia and S. Sandwich Isls.</t>
  </si>
  <si>
    <t>ES- Spain</t>
  </si>
  <si>
    <t>LK- Sri Lanka</t>
  </si>
  <si>
    <t>SH- St. Helena</t>
  </si>
  <si>
    <t>PM- St. Pierre and Miquelon</t>
  </si>
  <si>
    <t>SD- Sudan</t>
  </si>
  <si>
    <t>SR- Suriname</t>
  </si>
  <si>
    <t>SJ- Svalbard and Jan Mayen Islands</t>
  </si>
  <si>
    <t>SZ- Swaziland</t>
  </si>
  <si>
    <t>SE- Sweden</t>
  </si>
  <si>
    <t>CH- Switzerland</t>
  </si>
  <si>
    <t>SY- Syria</t>
  </si>
  <si>
    <t>TW- Taiwan</t>
  </si>
  <si>
    <t>TJ- Tajikistan</t>
  </si>
  <si>
    <t>TZ- Tanzania</t>
  </si>
  <si>
    <t>TH- Thailand</t>
  </si>
  <si>
    <t>TG- Togo</t>
  </si>
  <si>
    <t>TK- Tokelau</t>
  </si>
  <si>
    <t>TO- Tonga</t>
  </si>
  <si>
    <t>TT- Trinidad and Tobago</t>
  </si>
  <si>
    <t>TN- Tunisia</t>
  </si>
  <si>
    <t>TR- Turkey</t>
  </si>
  <si>
    <t>TM- Turkmenistan</t>
  </si>
  <si>
    <t>TC- Turks and Caicos Islands</t>
  </si>
  <si>
    <t>TV- Tuvalu</t>
  </si>
  <si>
    <t>UG- Uganda</t>
  </si>
  <si>
    <t>UA- Ukraine</t>
  </si>
  <si>
    <t>AE- United Arab Emirates</t>
  </si>
  <si>
    <t>UK- United Kingdom</t>
  </si>
  <si>
    <t>UM- US Minor Outlying Islands</t>
  </si>
  <si>
    <t>UY- Uruguay</t>
  </si>
  <si>
    <t>UZ- Uzbekistan</t>
  </si>
  <si>
    <t>VU- Vanuatu</t>
  </si>
  <si>
    <t>VA- Vatican City State (Holy See)</t>
  </si>
  <si>
    <t>VE- Venezuela</t>
  </si>
  <si>
    <t>VN- Viet Nam</t>
  </si>
  <si>
    <t>VG- Virgin Islands (British)</t>
  </si>
  <si>
    <t>VI- Virgin Islands (US)</t>
  </si>
  <si>
    <t>WF- Wallis and Futuna Islands</t>
  </si>
  <si>
    <t>EH- Western Sahara</t>
  </si>
  <si>
    <t>YE- Yemen</t>
  </si>
  <si>
    <t>YU- Yugoslavia</t>
  </si>
  <si>
    <t>ZR- Zaire</t>
  </si>
  <si>
    <t>ZM- Zambia</t>
  </si>
  <si>
    <t>ZW- Zimbabwe</t>
  </si>
  <si>
    <t>OTH- Not Listed</t>
  </si>
  <si>
    <t>Oth Grnd Trans In State</t>
  </si>
  <si>
    <t>This form should be completed any University employee who is traveling on University Business.  If a Travel Advance is requested or Airfare needs to be faxed to a travel agent, please send the original to the Controller's Office.  If no advance or faxed airfare is required retain the original signed authorization in your department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</si>
</sst>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_(* \(#,##0.00\);_(* &quot;-&quot;??_);_(@_)"/>
  </numFmts>
  <fonts count="35" x14ac:knownFonts="1">
    <font>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2"/>
      <color theme="1"/>
      <name val="Calibri"/>
      <family val="2"/>
      <scheme val="minor"/>
    </font>
    <font>
      <sz val="6"/>
      <color theme="1"/>
      <name val="Calibri"/>
      <family val="2"/>
      <scheme val="minor"/>
    </font>
    <font>
      <i/>
      <sz val="8"/>
      <color theme="1"/>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u/>
      <sz val="11"/>
      <color theme="10"/>
      <name val="Calibri"/>
      <family val="2"/>
    </font>
    <font>
      <u/>
      <sz val="10"/>
      <color theme="10"/>
      <name val="Calibri"/>
      <family val="2"/>
    </font>
    <font>
      <sz val="8"/>
      <color rgb="FF000000"/>
      <name val="Tahoma"/>
      <family val="2"/>
    </font>
    <font>
      <i/>
      <sz val="9"/>
      <color theme="1"/>
      <name val="Calibri"/>
      <family val="2"/>
      <scheme val="minor"/>
    </font>
    <font>
      <b/>
      <sz val="8"/>
      <color theme="1"/>
      <name val="Calibri"/>
      <family val="2"/>
      <scheme val="minor"/>
    </font>
    <font>
      <i/>
      <sz val="7"/>
      <color theme="1"/>
      <name val="Arial"/>
      <family val="2"/>
    </font>
    <font>
      <sz val="14"/>
      <color theme="1"/>
      <name val="Calibri"/>
      <family val="2"/>
      <scheme val="minor"/>
    </font>
    <font>
      <i/>
      <sz val="11"/>
      <color theme="1"/>
      <name val="Calibri"/>
      <family val="2"/>
      <scheme val="minor"/>
    </font>
    <font>
      <u/>
      <sz val="11"/>
      <color theme="10"/>
      <name val="Calibri"/>
      <family val="2"/>
      <scheme val="minor"/>
    </font>
    <font>
      <sz val="6"/>
      <color rgb="FFFF0000"/>
      <name val="Calibri"/>
      <family val="2"/>
      <scheme val="minor"/>
    </font>
    <font>
      <b/>
      <i/>
      <sz val="8"/>
      <color theme="1"/>
      <name val="Calibri"/>
      <family val="2"/>
      <scheme val="minor"/>
    </font>
    <font>
      <i/>
      <sz val="7"/>
      <color theme="1"/>
      <name val="Calibri"/>
      <family val="2"/>
      <scheme val="minor"/>
    </font>
    <font>
      <b/>
      <sz val="8"/>
      <color rgb="FFFF0000"/>
      <name val="Calibri"/>
      <family val="2"/>
      <scheme val="minor"/>
    </font>
    <font>
      <b/>
      <i/>
      <sz val="9"/>
      <color theme="1"/>
      <name val="Calibri"/>
      <family val="2"/>
      <scheme val="minor"/>
    </font>
    <font>
      <u/>
      <sz val="8"/>
      <color rgb="FFFF0000"/>
      <name val="Calibri"/>
      <family val="2"/>
      <scheme val="minor"/>
    </font>
    <font>
      <sz val="8"/>
      <color rgb="FFFF0000"/>
      <name val="Calibri"/>
      <family val="2"/>
      <scheme val="minor"/>
    </font>
    <font>
      <u/>
      <sz val="11"/>
      <color theme="1"/>
      <name val="Calibri"/>
      <family val="2"/>
      <scheme val="minor"/>
    </font>
    <font>
      <u/>
      <sz val="9"/>
      <color theme="10"/>
      <name val="Calibri"/>
      <family val="2"/>
    </font>
    <font>
      <sz val="11"/>
      <name val="Calibri"/>
      <family val="2"/>
      <scheme val="minor"/>
    </font>
    <font>
      <b/>
      <u/>
      <sz val="11"/>
      <color rgb="FFFF0000"/>
      <name val="Calibri"/>
      <family val="2"/>
      <scheme val="minor"/>
    </font>
    <font>
      <b/>
      <sz val="9"/>
      <color theme="1"/>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style="thin">
        <color auto="1"/>
      </right>
      <top style="thin">
        <color auto="1"/>
      </top>
      <bottom style="thin">
        <color auto="1"/>
      </bottom>
      <diagonal/>
    </border>
    <border>
      <left/>
      <right style="medium">
        <color auto="1"/>
      </right>
      <top style="dotted">
        <color auto="1"/>
      </top>
      <bottom style="dotted">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style="thin">
        <color auto="1"/>
      </left>
      <right style="thin">
        <color auto="1"/>
      </right>
      <top/>
      <bottom/>
      <diagonal/>
    </border>
  </borders>
  <cellStyleXfs count="5">
    <xf numFmtId="0" fontId="0" fillId="0" borderId="0"/>
    <xf numFmtId="165" fontId="1" fillId="0" borderId="0" applyFont="0" applyFill="0" applyBorder="0" applyAlignment="0" applyProtection="0"/>
    <xf numFmtId="0" fontId="14" fillId="0" borderId="0" applyNumberFormat="0" applyFill="0" applyBorder="0" applyAlignment="0" applyProtection="0">
      <alignment vertical="top"/>
      <protection locked="0"/>
    </xf>
    <xf numFmtId="164" fontId="1" fillId="0" borderId="0" applyFont="0" applyFill="0" applyBorder="0" applyAlignment="0" applyProtection="0"/>
    <xf numFmtId="0" fontId="22" fillId="0" borderId="0" applyNumberFormat="0" applyFill="0" applyBorder="0" applyAlignment="0" applyProtection="0"/>
  </cellStyleXfs>
  <cellXfs count="415">
    <xf numFmtId="0" fontId="0" fillId="0" borderId="0" xfId="0"/>
    <xf numFmtId="0" fontId="2" fillId="0" borderId="0" xfId="0" applyFont="1"/>
    <xf numFmtId="0" fontId="2" fillId="0" borderId="1" xfId="0" applyFont="1" applyBorder="1"/>
    <xf numFmtId="0" fontId="2" fillId="0" borderId="6" xfId="0" applyFont="1" applyBorder="1" applyAlignment="1"/>
    <xf numFmtId="0" fontId="2" fillId="0" borderId="4" xfId="0" applyFont="1" applyBorder="1" applyAlignment="1"/>
    <xf numFmtId="0" fontId="2" fillId="0" borderId="5" xfId="0" applyFont="1" applyBorder="1" applyAlignment="1"/>
    <xf numFmtId="0" fontId="2" fillId="0" borderId="0" xfId="0" applyFont="1" applyBorder="1"/>
    <xf numFmtId="0" fontId="7" fillId="0" borderId="12" xfId="0" applyFont="1" applyBorder="1" applyAlignment="1">
      <alignment horizontal="center" vertical="top"/>
    </xf>
    <xf numFmtId="0" fontId="2" fillId="0" borderId="9" xfId="0" applyFont="1" applyBorder="1"/>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Border="1" applyAlignment="1">
      <alignment wrapText="1"/>
    </xf>
    <xf numFmtId="0" fontId="2" fillId="0" borderId="0" xfId="0" applyFont="1" applyAlignment="1">
      <alignment shrinkToFit="1"/>
    </xf>
    <xf numFmtId="0" fontId="2" fillId="0" borderId="1" xfId="0" applyFont="1" applyBorder="1" applyAlignment="1">
      <alignment horizontal="center" shrinkToFit="1"/>
    </xf>
    <xf numFmtId="0" fontId="3" fillId="0" borderId="1" xfId="0" applyFont="1" applyBorder="1" applyAlignment="1">
      <alignment shrinkToFit="1"/>
    </xf>
    <xf numFmtId="0" fontId="3" fillId="0" borderId="1" xfId="0" applyFont="1" applyBorder="1" applyAlignment="1">
      <alignment horizontal="center" shrinkToFit="1"/>
    </xf>
    <xf numFmtId="0" fontId="2" fillId="0" borderId="1" xfId="0" applyFont="1" applyBorder="1" applyAlignment="1">
      <alignment shrinkToFit="1"/>
    </xf>
    <xf numFmtId="165" fontId="2" fillId="0" borderId="1" xfId="1" applyFont="1" applyBorder="1" applyAlignment="1">
      <alignment shrinkToFit="1"/>
    </xf>
    <xf numFmtId="0" fontId="5" fillId="0" borderId="0" xfId="0" applyFont="1" applyAlignment="1">
      <alignment horizontal="center"/>
    </xf>
    <xf numFmtId="0" fontId="2" fillId="2" borderId="8" xfId="0" applyFont="1" applyFill="1" applyBorder="1"/>
    <xf numFmtId="14" fontId="2" fillId="0" borderId="11" xfId="0" applyNumberFormat="1" applyFont="1" applyBorder="1" applyAlignment="1">
      <alignment vertical="center" shrinkToFit="1"/>
    </xf>
    <xf numFmtId="165" fontId="2" fillId="0" borderId="11" xfId="0" applyNumberFormat="1" applyFont="1" applyBorder="1" applyAlignment="1">
      <alignment vertical="center" shrinkToFit="1"/>
    </xf>
    <xf numFmtId="165" fontId="2" fillId="0" borderId="11" xfId="1" applyFont="1" applyBorder="1" applyAlignment="1">
      <alignment shrinkToFit="1"/>
    </xf>
    <xf numFmtId="0" fontId="6" fillId="0" borderId="0" xfId="0" applyFont="1"/>
    <xf numFmtId="0" fontId="5" fillId="0" borderId="0" xfId="0" applyFont="1" applyAlignment="1">
      <alignment horizontal="center"/>
    </xf>
    <xf numFmtId="0" fontId="2" fillId="0" borderId="1" xfId="0" applyFont="1" applyBorder="1" applyAlignment="1">
      <alignment horizontal="center" shrinkToFit="1"/>
    </xf>
    <xf numFmtId="0" fontId="3" fillId="0" borderId="1" xfId="0" applyFont="1" applyBorder="1" applyAlignment="1">
      <alignment horizontal="center" shrinkToFit="1"/>
    </xf>
    <xf numFmtId="0" fontId="0" fillId="0" borderId="0" xfId="0" applyFont="1"/>
    <xf numFmtId="0" fontId="0" fillId="0" borderId="7" xfId="0" applyFont="1" applyBorder="1" applyAlignment="1"/>
    <xf numFmtId="0" fontId="8" fillId="0" borderId="1" xfId="0" applyFont="1" applyBorder="1" applyAlignment="1">
      <alignment horizontal="center"/>
    </xf>
    <xf numFmtId="165" fontId="8" fillId="0" borderId="1" xfId="1" applyFont="1" applyBorder="1"/>
    <xf numFmtId="165" fontId="8" fillId="2" borderId="1" xfId="1" applyFont="1" applyFill="1" applyBorder="1"/>
    <xf numFmtId="165" fontId="2" fillId="2" borderId="10" xfId="1" applyFont="1" applyFill="1" applyBorder="1"/>
    <xf numFmtId="0" fontId="4" fillId="0" borderId="3" xfId="0" applyFont="1" applyBorder="1" applyAlignment="1">
      <alignment horizontal="center" vertical="center"/>
    </xf>
    <xf numFmtId="0" fontId="2" fillId="0" borderId="0" xfId="0" applyFont="1" applyFill="1" applyBorder="1"/>
    <xf numFmtId="14" fontId="3" fillId="0" borderId="0" xfId="0" applyNumberFormat="1" applyFont="1" applyFill="1" applyBorder="1" applyAlignment="1">
      <alignment vertical="center" shrinkToFit="1"/>
    </xf>
    <xf numFmtId="0" fontId="2" fillId="0" borderId="0" xfId="0" applyFont="1" applyFill="1" applyBorder="1" applyAlignment="1">
      <alignment shrinkToFit="1"/>
    </xf>
    <xf numFmtId="165" fontId="2" fillId="0" borderId="0" xfId="1" applyFont="1" applyFill="1" applyBorder="1" applyAlignment="1">
      <alignment shrinkToFit="1"/>
    </xf>
    <xf numFmtId="0" fontId="2" fillId="0" borderId="2" xfId="0" applyFont="1" applyBorder="1"/>
    <xf numFmtId="0" fontId="2" fillId="0" borderId="11" xfId="0" applyFont="1" applyBorder="1" applyAlignment="1">
      <alignment shrinkToFit="1"/>
    </xf>
    <xf numFmtId="0" fontId="2" fillId="0" borderId="3" xfId="0" applyFont="1" applyBorder="1" applyAlignment="1">
      <alignment shrinkToFit="1"/>
    </xf>
    <xf numFmtId="0" fontId="2" fillId="0" borderId="13" xfId="0" applyFont="1" applyBorder="1"/>
    <xf numFmtId="0" fontId="2" fillId="0" borderId="0" xfId="0" applyFont="1" applyBorder="1" applyAlignment="1">
      <alignment shrinkToFit="1"/>
    </xf>
    <xf numFmtId="0" fontId="2" fillId="0" borderId="14" xfId="0" applyFont="1" applyBorder="1" applyAlignment="1">
      <alignment shrinkToFit="1"/>
    </xf>
    <xf numFmtId="0" fontId="2" fillId="0" borderId="8" xfId="0" applyFont="1" applyBorder="1"/>
    <xf numFmtId="0" fontId="2" fillId="0" borderId="9" xfId="0" applyFont="1" applyBorder="1" applyAlignment="1">
      <alignment shrinkToFit="1"/>
    </xf>
    <xf numFmtId="0" fontId="2" fillId="0" borderId="10" xfId="0" applyFont="1" applyBorder="1" applyAlignment="1">
      <alignment shrinkToFit="1"/>
    </xf>
    <xf numFmtId="0" fontId="4" fillId="0" borderId="11" xfId="0" applyFont="1" applyBorder="1" applyAlignment="1">
      <alignment vertical="center"/>
    </xf>
    <xf numFmtId="165" fontId="2" fillId="2" borderId="9" xfId="1" applyFont="1" applyFill="1" applyBorder="1" applyAlignment="1"/>
    <xf numFmtId="0" fontId="2" fillId="2" borderId="8" xfId="0" applyFont="1" applyFill="1" applyBorder="1" applyAlignment="1">
      <alignment horizontal="center"/>
    </xf>
    <xf numFmtId="0" fontId="0" fillId="0" borderId="15" xfId="0" applyBorder="1"/>
    <xf numFmtId="0" fontId="0" fillId="0" borderId="17" xfId="0" applyBorder="1"/>
    <xf numFmtId="0" fontId="0" fillId="0" borderId="0" xfId="0" applyBorder="1"/>
    <xf numFmtId="0" fontId="0" fillId="0" borderId="23" xfId="0" applyBorder="1"/>
    <xf numFmtId="0" fontId="0" fillId="0" borderId="22" xfId="0" applyBorder="1"/>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2" fillId="2" borderId="28" xfId="0" applyFont="1" applyFill="1" applyBorder="1" applyAlignment="1">
      <alignment horizontal="center"/>
    </xf>
    <xf numFmtId="165" fontId="2" fillId="2" borderId="25" xfId="1" applyFont="1" applyFill="1" applyBorder="1"/>
    <xf numFmtId="0" fontId="0" fillId="0" borderId="22" xfId="0" applyBorder="1" applyAlignment="1">
      <alignment vertical="center"/>
    </xf>
    <xf numFmtId="0" fontId="2" fillId="0" borderId="29" xfId="0" applyFont="1" applyBorder="1" applyAlignment="1"/>
    <xf numFmtId="0" fontId="2" fillId="0" borderId="31" xfId="0" applyFont="1" applyBorder="1"/>
    <xf numFmtId="0" fontId="0" fillId="0" borderId="34" xfId="0" applyBorder="1"/>
    <xf numFmtId="0" fontId="0" fillId="0" borderId="35" xfId="0" applyBorder="1"/>
    <xf numFmtId="0" fontId="0" fillId="0" borderId="36" xfId="0" applyBorder="1"/>
    <xf numFmtId="0" fontId="2" fillId="3" borderId="1" xfId="0" applyFont="1" applyFill="1" applyBorder="1" applyAlignment="1" applyProtection="1">
      <alignment shrinkToFit="1"/>
      <protection locked="0"/>
    </xf>
    <xf numFmtId="0" fontId="10" fillId="0" borderId="22" xfId="0" applyFont="1" applyBorder="1" applyAlignment="1">
      <alignment vertical="top" wrapText="1"/>
    </xf>
    <xf numFmtId="0" fontId="15" fillId="0" borderId="0" xfId="2" applyFont="1" applyAlignment="1" applyProtection="1">
      <alignment wrapText="1"/>
    </xf>
    <xf numFmtId="0" fontId="15" fillId="0" borderId="23" xfId="2" applyFont="1" applyBorder="1" applyAlignment="1" applyProtection="1">
      <alignment wrapText="1"/>
    </xf>
    <xf numFmtId="0" fontId="10" fillId="0" borderId="34" xfId="0" applyFont="1" applyBorder="1" applyAlignment="1">
      <alignment vertical="top" wrapText="1"/>
    </xf>
    <xf numFmtId="0" fontId="10" fillId="0" borderId="36" xfId="0" applyFont="1" applyBorder="1" applyAlignment="1">
      <alignment vertical="top"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Border="1" applyAlignment="1">
      <alignment horizontal="left" wrapText="1"/>
    </xf>
    <xf numFmtId="0" fontId="2" fillId="0" borderId="0" xfId="0" applyFont="1" applyBorder="1" applyAlignment="1"/>
    <xf numFmtId="0" fontId="8" fillId="0" borderId="0" xfId="0" applyFont="1" applyBorder="1" applyAlignment="1">
      <alignment horizontal="center"/>
    </xf>
    <xf numFmtId="165" fontId="8" fillId="0" borderId="0" xfId="1" applyFont="1" applyFill="1" applyBorder="1" applyAlignment="1" applyProtection="1">
      <alignment horizontal="right" vertical="center"/>
      <protection locked="0"/>
    </xf>
    <xf numFmtId="165" fontId="8" fillId="0" borderId="1" xfId="1" applyFont="1" applyBorder="1" applyAlignment="1">
      <alignment shrinkToFit="1"/>
    </xf>
    <xf numFmtId="0" fontId="4" fillId="0" borderId="12" xfId="0" applyFont="1" applyBorder="1" applyAlignment="1">
      <alignment horizontal="center" vertical="center"/>
    </xf>
    <xf numFmtId="165" fontId="2" fillId="2" borderId="7" xfId="1" applyFont="1" applyFill="1" applyBorder="1"/>
    <xf numFmtId="0" fontId="2" fillId="0" borderId="0" xfId="0" applyFont="1" applyProtection="1">
      <protection locked="0"/>
    </xf>
    <xf numFmtId="0" fontId="2" fillId="0" borderId="0" xfId="0" applyFont="1" applyAlignment="1" applyProtection="1">
      <alignment shrinkToFit="1"/>
      <protection locked="0"/>
    </xf>
    <xf numFmtId="0" fontId="2" fillId="0" borderId="1" xfId="0" applyFont="1" applyBorder="1" applyAlignment="1" applyProtection="1">
      <alignment shrinkToFit="1"/>
      <protection locked="0"/>
    </xf>
    <xf numFmtId="0" fontId="2" fillId="0" borderId="2" xfId="0" applyFont="1" applyBorder="1" applyProtection="1">
      <protection locked="0"/>
    </xf>
    <xf numFmtId="0" fontId="2" fillId="0" borderId="13" xfId="0" applyFont="1" applyBorder="1" applyProtection="1">
      <protection locked="0"/>
    </xf>
    <xf numFmtId="0" fontId="2" fillId="0" borderId="8" xfId="0" applyFont="1" applyBorder="1" applyProtection="1">
      <protection locked="0"/>
    </xf>
    <xf numFmtId="0" fontId="2" fillId="0" borderId="0" xfId="0" applyFont="1" applyFill="1" applyBorder="1" applyAlignment="1" applyProtection="1">
      <alignment shrinkToFit="1"/>
      <protection locked="0"/>
    </xf>
    <xf numFmtId="0" fontId="2" fillId="0" borderId="0" xfId="0" applyFont="1" applyFill="1" applyBorder="1" applyProtection="1">
      <protection locked="0"/>
    </xf>
    <xf numFmtId="0" fontId="0" fillId="0" borderId="0" xfId="0" applyBorder="1"/>
    <xf numFmtId="0" fontId="0" fillId="0" borderId="23" xfId="0" applyBorder="1"/>
    <xf numFmtId="0" fontId="0" fillId="0" borderId="22" xfId="0" applyBorder="1"/>
    <xf numFmtId="0" fontId="2" fillId="5" borderId="8" xfId="0" applyFont="1" applyFill="1" applyBorder="1" applyAlignment="1" applyProtection="1">
      <alignment horizontal="center" shrinkToFit="1"/>
      <protection locked="0"/>
    </xf>
    <xf numFmtId="165" fontId="2" fillId="5" borderId="10" xfId="1" applyFont="1" applyFill="1" applyBorder="1" applyAlignment="1" applyProtection="1">
      <alignment shrinkToFit="1"/>
      <protection locked="0"/>
    </xf>
    <xf numFmtId="0" fontId="2" fillId="5" borderId="9" xfId="0" applyFont="1" applyFill="1" applyBorder="1" applyAlignment="1" applyProtection="1">
      <alignment horizontal="center" shrinkToFit="1"/>
      <protection locked="0"/>
    </xf>
    <xf numFmtId="165" fontId="8" fillId="5" borderId="1" xfId="1" applyFont="1" applyFill="1" applyBorder="1" applyAlignment="1" applyProtection="1">
      <alignment shrinkToFit="1"/>
      <protection locked="0"/>
    </xf>
    <xf numFmtId="14" fontId="3" fillId="5" borderId="1" xfId="0" applyNumberFormat="1" applyFont="1" applyFill="1" applyBorder="1" applyAlignment="1" applyProtection="1">
      <alignment vertical="center" shrinkToFit="1"/>
      <protection locked="0"/>
    </xf>
    <xf numFmtId="165" fontId="2" fillId="5" borderId="1" xfId="1" applyFont="1" applyFill="1" applyBorder="1" applyAlignment="1" applyProtection="1">
      <alignment shrinkToFit="1"/>
      <protection locked="0"/>
    </xf>
    <xf numFmtId="0" fontId="3" fillId="0" borderId="1" xfId="0" applyFont="1" applyBorder="1" applyAlignment="1" applyProtection="1">
      <alignment horizontal="center" vertical="center"/>
      <protection locked="0"/>
    </xf>
    <xf numFmtId="0" fontId="0" fillId="0" borderId="11" xfId="0" applyBorder="1" applyProtection="1">
      <protection locked="0"/>
    </xf>
    <xf numFmtId="0" fontId="0" fillId="0" borderId="3" xfId="0" applyBorder="1" applyProtection="1">
      <protection locked="0"/>
    </xf>
    <xf numFmtId="0" fontId="0" fillId="0" borderId="0" xfId="0" applyProtection="1">
      <protection locked="0"/>
    </xf>
    <xf numFmtId="0" fontId="0" fillId="0" borderId="0"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0" borderId="10" xfId="0" applyBorder="1" applyProtection="1">
      <protection locked="0"/>
    </xf>
    <xf numFmtId="0" fontId="18" fillId="0" borderId="0" xfId="0" applyFont="1" applyAlignment="1">
      <alignment vertical="center"/>
    </xf>
    <xf numFmtId="0" fontId="3" fillId="0" borderId="0" xfId="0" applyFont="1"/>
    <xf numFmtId="0" fontId="0" fillId="0" borderId="0" xfId="0" applyAlignment="1">
      <alignment vertical="center"/>
    </xf>
    <xf numFmtId="0" fontId="0" fillId="0" borderId="0" xfId="0" applyAlignment="1" applyProtection="1">
      <alignment vertical="center"/>
      <protection locked="0"/>
    </xf>
    <xf numFmtId="0" fontId="20" fillId="0" borderId="0" xfId="0" applyFont="1"/>
    <xf numFmtId="0" fontId="20" fillId="0" borderId="0" xfId="0" applyFont="1" applyProtection="1">
      <protection locked="0"/>
    </xf>
    <xf numFmtId="18" fontId="20" fillId="5" borderId="7" xfId="0" applyNumberFormat="1" applyFont="1" applyFill="1" applyBorder="1" applyAlignment="1" applyProtection="1">
      <alignment shrinkToFit="1"/>
      <protection locked="0"/>
    </xf>
    <xf numFmtId="0" fontId="20" fillId="0" borderId="11" xfId="0" applyFont="1" applyBorder="1" applyProtection="1">
      <protection locked="0"/>
    </xf>
    <xf numFmtId="0" fontId="0" fillId="0" borderId="8" xfId="0" applyBorder="1" applyProtection="1">
      <protection locked="0"/>
    </xf>
    <xf numFmtId="0" fontId="20" fillId="0" borderId="0" xfId="0" applyFont="1" applyAlignment="1" applyProtection="1">
      <alignment horizontal="center"/>
      <protection locked="0"/>
    </xf>
    <xf numFmtId="0" fontId="0" fillId="0" borderId="37" xfId="0" applyBorder="1"/>
    <xf numFmtId="0" fontId="10" fillId="0" borderId="0" xfId="0" applyFont="1" applyBorder="1"/>
    <xf numFmtId="0" fontId="19" fillId="0" borderId="9" xfId="0" applyFont="1" applyBorder="1" applyAlignment="1"/>
    <xf numFmtId="0" fontId="0" fillId="0" borderId="9" xfId="0" applyBorder="1"/>
    <xf numFmtId="0" fontId="25" fillId="0" borderId="9" xfId="0" applyFont="1" applyBorder="1"/>
    <xf numFmtId="0" fontId="25" fillId="0" borderId="0" xfId="0" applyFont="1" applyFill="1" applyBorder="1"/>
    <xf numFmtId="0" fontId="0" fillId="0" borderId="1" xfId="0" applyBorder="1"/>
    <xf numFmtId="165" fontId="0" fillId="5" borderId="4" xfId="1" applyFont="1" applyFill="1" applyBorder="1" applyProtection="1">
      <protection locked="0"/>
    </xf>
    <xf numFmtId="165" fontId="0" fillId="5" borderId="1" xfId="1" applyFont="1" applyFill="1" applyBorder="1" applyAlignment="1" applyProtection="1">
      <protection locked="0"/>
    </xf>
    <xf numFmtId="0" fontId="0" fillId="0" borderId="0" xfId="0" applyBorder="1" applyAlignment="1"/>
    <xf numFmtId="0" fontId="0" fillId="0" borderId="2" xfId="0" applyBorder="1" applyProtection="1">
      <protection locked="0"/>
    </xf>
    <xf numFmtId="165" fontId="0" fillId="5" borderId="1" xfId="1" applyFont="1" applyFill="1" applyBorder="1" applyProtection="1">
      <protection locked="0"/>
    </xf>
    <xf numFmtId="0" fontId="0" fillId="0" borderId="1" xfId="0" applyBorder="1" applyProtection="1">
      <protection locked="0"/>
    </xf>
    <xf numFmtId="0" fontId="0" fillId="0" borderId="0" xfId="0"/>
    <xf numFmtId="0" fontId="10" fillId="0" borderId="0" xfId="0" applyFont="1"/>
    <xf numFmtId="0" fontId="0" fillId="0" borderId="11" xfId="0" applyBorder="1" applyAlignment="1">
      <alignment horizontal="center" vertical="center"/>
    </xf>
    <xf numFmtId="0" fontId="0" fillId="0" borderId="11" xfId="0" applyBorder="1"/>
    <xf numFmtId="0" fontId="0" fillId="0" borderId="3" xfId="0" applyBorder="1"/>
    <xf numFmtId="0" fontId="0" fillId="0" borderId="13" xfId="0" applyBorder="1" applyProtection="1">
      <protection locked="0"/>
    </xf>
    <xf numFmtId="0" fontId="0" fillId="0" borderId="0" xfId="0" applyBorder="1" applyAlignment="1">
      <alignment horizontal="center" vertical="center"/>
    </xf>
    <xf numFmtId="0" fontId="0" fillId="0" borderId="14" xfId="0" applyBorder="1"/>
    <xf numFmtId="0" fontId="0" fillId="0" borderId="9" xfId="0" applyBorder="1" applyAlignment="1">
      <alignment horizontal="center" vertical="center"/>
    </xf>
    <xf numFmtId="0" fontId="0" fillId="0" borderId="10" xfId="0" applyBorder="1"/>
    <xf numFmtId="0" fontId="0" fillId="0" borderId="0" xfId="0" applyAlignment="1">
      <alignment horizontal="center" vertical="center"/>
    </xf>
    <xf numFmtId="0" fontId="0" fillId="0" borderId="13" xfId="0" applyBorder="1"/>
    <xf numFmtId="0" fontId="0" fillId="0" borderId="8" xfId="0" applyBorder="1"/>
    <xf numFmtId="0" fontId="10" fillId="0" borderId="35" xfId="0" applyFont="1" applyBorder="1"/>
    <xf numFmtId="0" fontId="2" fillId="0" borderId="35" xfId="0" applyFont="1" applyBorder="1" applyAlignment="1">
      <alignment horizontal="left" indent="3"/>
    </xf>
    <xf numFmtId="0" fontId="0" fillId="0" borderId="35" xfId="0" applyBorder="1" applyAlignment="1">
      <alignment horizontal="right"/>
    </xf>
    <xf numFmtId="0" fontId="2" fillId="0" borderId="0" xfId="0" applyFont="1" applyBorder="1" applyAlignment="1">
      <alignment horizontal="left" indent="3"/>
    </xf>
    <xf numFmtId="0" fontId="2" fillId="0" borderId="0" xfId="0" applyFont="1" applyAlignment="1"/>
    <xf numFmtId="0" fontId="10" fillId="0" borderId="0" xfId="0" applyFont="1" applyAlignment="1" applyProtection="1">
      <protection locked="0"/>
    </xf>
    <xf numFmtId="0" fontId="0" fillId="0" borderId="9" xfId="0" applyBorder="1" applyAlignment="1">
      <alignment horizontal="right"/>
    </xf>
    <xf numFmtId="0" fontId="2" fillId="0" borderId="0" xfId="0" applyFont="1" applyAlignment="1">
      <alignment horizontal="left" vertical="center"/>
    </xf>
    <xf numFmtId="0" fontId="2" fillId="0" borderId="8" xfId="0" applyFont="1" applyBorder="1" applyAlignment="1"/>
    <xf numFmtId="0" fontId="2" fillId="0" borderId="14" xfId="0" applyFont="1" applyBorder="1" applyAlignment="1">
      <alignment horizontal="right" vertical="center"/>
    </xf>
    <xf numFmtId="0" fontId="2" fillId="5" borderId="1" xfId="0" applyFont="1" applyFill="1" applyBorder="1" applyAlignment="1" applyProtection="1">
      <alignment horizontal="center"/>
      <protection locked="0"/>
    </xf>
    <xf numFmtId="0" fontId="2" fillId="5" borderId="5" xfId="0" applyFont="1" applyFill="1" applyBorder="1" applyAlignment="1" applyProtection="1">
      <alignment horizontal="center"/>
      <protection locked="0"/>
    </xf>
    <xf numFmtId="0" fontId="25" fillId="0" borderId="0" xfId="0" applyFont="1" applyBorder="1" applyAlignment="1">
      <alignment vertical="top"/>
    </xf>
    <xf numFmtId="0" fontId="7" fillId="0" borderId="0" xfId="0" applyFont="1" applyBorder="1" applyAlignment="1">
      <alignment vertical="top"/>
    </xf>
    <xf numFmtId="0" fontId="0" fillId="0" borderId="0" xfId="0" applyAlignment="1">
      <alignment horizontal="center"/>
    </xf>
    <xf numFmtId="0" fontId="0" fillId="0" borderId="4" xfId="0" applyBorder="1" applyProtection="1">
      <protection locked="0"/>
    </xf>
    <xf numFmtId="0" fontId="0" fillId="0" borderId="6" xfId="0" applyBorder="1" applyProtection="1">
      <protection locked="0"/>
    </xf>
    <xf numFmtId="0" fontId="0" fillId="0" borderId="5" xfId="0" applyBorder="1" applyProtection="1">
      <protection locked="0"/>
    </xf>
    <xf numFmtId="0" fontId="25" fillId="0" borderId="35" xfId="0" applyFont="1" applyBorder="1" applyAlignment="1">
      <alignment vertical="top"/>
    </xf>
    <xf numFmtId="0" fontId="0" fillId="0" borderId="13" xfId="0" applyBorder="1" applyAlignment="1"/>
    <xf numFmtId="0" fontId="0" fillId="0" borderId="0" xfId="0" applyAlignment="1"/>
    <xf numFmtId="0" fontId="0" fillId="0" borderId="0" xfId="0" applyBorder="1" applyAlignment="1">
      <alignment horizontal="center"/>
    </xf>
    <xf numFmtId="0" fontId="0" fillId="0" borderId="0" xfId="0" applyBorder="1" applyAlignment="1">
      <alignment horizontal="left" vertical="center" wrapText="1"/>
    </xf>
    <xf numFmtId="165" fontId="8" fillId="5" borderId="1" xfId="1" applyFont="1" applyFill="1" applyBorder="1"/>
    <xf numFmtId="0" fontId="0" fillId="0" borderId="0" xfId="0" applyAlignment="1">
      <alignment horizontal="left" indent="2"/>
    </xf>
    <xf numFmtId="0" fontId="0" fillId="0" borderId="0" xfId="0" applyAlignment="1">
      <alignment horizontal="left" indent="3"/>
    </xf>
    <xf numFmtId="0" fontId="0" fillId="0" borderId="0" xfId="0"/>
    <xf numFmtId="0" fontId="19" fillId="0" borderId="12" xfId="0" applyFont="1" applyBorder="1" applyAlignment="1">
      <alignment vertical="center"/>
    </xf>
    <xf numFmtId="0" fontId="24" fillId="0" borderId="0" xfId="0" applyFont="1" applyAlignment="1">
      <alignment vertical="center" wrapText="1"/>
    </xf>
    <xf numFmtId="0" fontId="0" fillId="5" borderId="1" xfId="0" applyFill="1" applyBorder="1" applyProtection="1">
      <protection locked="0"/>
    </xf>
    <xf numFmtId="0" fontId="2" fillId="0" borderId="0" xfId="0" applyFont="1"/>
    <xf numFmtId="0" fontId="2" fillId="0" borderId="0" xfId="0" applyFont="1" applyAlignment="1">
      <alignment horizontal="left" indent="3"/>
    </xf>
    <xf numFmtId="0" fontId="2" fillId="0" borderId="0" xfId="0" applyFont="1" applyAlignment="1">
      <alignment horizontal="left" indent="4"/>
    </xf>
    <xf numFmtId="0" fontId="0" fillId="0" borderId="2" xfId="0"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0" fillId="0" borderId="1" xfId="0" applyBorder="1" applyAlignment="1" applyProtection="1">
      <alignment horizontal="right"/>
      <protection locked="0"/>
    </xf>
    <xf numFmtId="0" fontId="0" fillId="0" borderId="0" xfId="0" applyBorder="1"/>
    <xf numFmtId="0" fontId="2" fillId="0" borderId="0" xfId="0" applyFont="1" applyBorder="1" applyAlignment="1">
      <alignment horizontal="left" indent="4"/>
    </xf>
    <xf numFmtId="164" fontId="0" fillId="0" borderId="0" xfId="3" applyFont="1" applyBorder="1" applyAlignment="1">
      <alignment horizontal="right"/>
    </xf>
    <xf numFmtId="165" fontId="8" fillId="0" borderId="1" xfId="1" applyNumberFormat="1" applyFont="1" applyBorder="1"/>
    <xf numFmtId="0" fontId="9" fillId="4" borderId="0" xfId="0" applyFont="1" applyFill="1"/>
    <xf numFmtId="0" fontId="14" fillId="0" borderId="0" xfId="2" applyAlignment="1" applyProtection="1">
      <protection locked="0"/>
    </xf>
    <xf numFmtId="0" fontId="31" fillId="0" borderId="0" xfId="2" applyFont="1" applyBorder="1" applyAlignment="1" applyProtection="1">
      <alignment horizontal="center"/>
      <protection locked="0"/>
    </xf>
    <xf numFmtId="0" fontId="0" fillId="0" borderId="0" xfId="0"/>
    <xf numFmtId="0" fontId="0" fillId="0" borderId="0" xfId="0" applyAlignment="1">
      <alignment horizontal="left" indent="2"/>
    </xf>
    <xf numFmtId="0" fontId="0" fillId="0" borderId="2" xfId="0" applyFont="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13"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indent="3"/>
    </xf>
    <xf numFmtId="0" fontId="12" fillId="0" borderId="0" xfId="0" applyFont="1"/>
    <xf numFmtId="0" fontId="17" fillId="0" borderId="0" xfId="0" applyFont="1" applyAlignment="1">
      <alignment horizontal="left" indent="4"/>
    </xf>
    <xf numFmtId="0" fontId="3" fillId="0" borderId="12"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4" fillId="0" borderId="0" xfId="0" applyFont="1" applyAlignment="1">
      <alignment horizontal="left" vertical="top" wrapText="1"/>
    </xf>
    <xf numFmtId="0" fontId="19" fillId="0" borderId="12" xfId="0" applyFont="1" applyBorder="1" applyAlignment="1">
      <alignment vertical="center"/>
    </xf>
    <xf numFmtId="14" fontId="20" fillId="5" borderId="7" xfId="0" applyNumberFormat="1" applyFont="1" applyFill="1" applyBorder="1" applyProtection="1">
      <protection locked="0"/>
    </xf>
    <xf numFmtId="0" fontId="20" fillId="5" borderId="7" xfId="0" applyFont="1" applyFill="1" applyBorder="1" applyProtection="1">
      <protection locked="0"/>
    </xf>
    <xf numFmtId="0" fontId="19" fillId="0" borderId="2" xfId="0" applyFont="1" applyBorder="1" applyAlignment="1">
      <alignment vertical="center"/>
    </xf>
    <xf numFmtId="0" fontId="19" fillId="0" borderId="11" xfId="0" applyFont="1" applyBorder="1" applyAlignment="1">
      <alignment vertical="center"/>
    </xf>
    <xf numFmtId="0" fontId="19" fillId="0" borderId="3" xfId="0" applyFont="1" applyBorder="1" applyAlignment="1">
      <alignment vertical="center"/>
    </xf>
    <xf numFmtId="0" fontId="2" fillId="0" borderId="0" xfId="0" applyFont="1" applyAlignment="1">
      <alignment vertical="center"/>
    </xf>
    <xf numFmtId="0" fontId="24" fillId="0" borderId="0" xfId="0" applyFont="1" applyAlignment="1">
      <alignment vertical="center" wrapText="1"/>
    </xf>
    <xf numFmtId="0" fontId="20" fillId="5" borderId="8" xfId="0" applyFont="1" applyFill="1" applyBorder="1" applyAlignment="1" applyProtection="1">
      <protection locked="0"/>
    </xf>
    <xf numFmtId="0" fontId="20" fillId="5" borderId="9" xfId="0" applyFont="1" applyFill="1" applyBorder="1" applyAlignment="1" applyProtection="1">
      <protection locked="0"/>
    </xf>
    <xf numFmtId="0" fontId="20" fillId="5" borderId="10" xfId="0" applyFont="1" applyFill="1" applyBorder="1" applyAlignment="1" applyProtection="1">
      <protection locked="0"/>
    </xf>
    <xf numFmtId="0" fontId="21" fillId="0" borderId="2" xfId="0" applyFont="1" applyBorder="1" applyAlignment="1">
      <alignment horizontal="left" vertical="center"/>
    </xf>
    <xf numFmtId="0" fontId="21" fillId="0" borderId="11" xfId="0" applyFont="1" applyBorder="1" applyAlignment="1">
      <alignment horizontal="left" vertical="center"/>
    </xf>
    <xf numFmtId="0" fontId="21" fillId="0" borderId="3"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 fillId="0" borderId="11"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31" fillId="0" borderId="2" xfId="2" applyFont="1" applyBorder="1" applyAlignment="1" applyProtection="1">
      <alignment horizontal="center"/>
      <protection locked="0"/>
    </xf>
    <xf numFmtId="0" fontId="31" fillId="0" borderId="11" xfId="2" applyFont="1" applyBorder="1" applyAlignment="1" applyProtection="1">
      <alignment horizontal="center"/>
      <protection locked="0"/>
    </xf>
    <xf numFmtId="0" fontId="31" fillId="0" borderId="3" xfId="2" applyFont="1" applyBorder="1" applyAlignment="1" applyProtection="1">
      <alignment horizontal="center"/>
      <protection locked="0"/>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5" fillId="0" borderId="0" xfId="0" applyFont="1" applyAlignment="1">
      <alignment horizontal="center"/>
    </xf>
    <xf numFmtId="0" fontId="0" fillId="5" borderId="1" xfId="0" applyFill="1" applyBorder="1" applyProtection="1">
      <protection locked="0"/>
    </xf>
    <xf numFmtId="164" fontId="0" fillId="0" borderId="1" xfId="3" applyFont="1" applyBorder="1" applyAlignment="1">
      <alignment horizontal="right"/>
    </xf>
    <xf numFmtId="0" fontId="0" fillId="0" borderId="1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0" xfId="0" applyFont="1"/>
    <xf numFmtId="0" fontId="2" fillId="0" borderId="14" xfId="0" applyFont="1" applyBorder="1"/>
    <xf numFmtId="0" fontId="0" fillId="5" borderId="1" xfId="0" applyFill="1" applyBorder="1" applyAlignment="1" applyProtection="1">
      <alignment horizontal="right"/>
      <protection locked="0"/>
    </xf>
    <xf numFmtId="164" fontId="0" fillId="5" borderId="1" xfId="3" applyFont="1" applyFill="1" applyBorder="1" applyAlignment="1" applyProtection="1">
      <alignment horizontal="right"/>
      <protection locked="0"/>
    </xf>
    <xf numFmtId="0" fontId="2" fillId="0" borderId="0" xfId="0" applyFont="1" applyAlignment="1">
      <alignment horizontal="left" vertical="center" indent="5"/>
    </xf>
    <xf numFmtId="0" fontId="26" fillId="0" borderId="0" xfId="0" applyFont="1" applyAlignment="1">
      <alignment horizontal="left" vertical="center" wrapText="1"/>
    </xf>
    <xf numFmtId="0" fontId="8" fillId="0" borderId="0" xfId="0" applyFont="1" applyBorder="1" applyAlignment="1">
      <alignment horizontal="left" indent="7"/>
    </xf>
    <xf numFmtId="0" fontId="8" fillId="0" borderId="14" xfId="0" applyFont="1" applyBorder="1" applyAlignment="1">
      <alignment horizontal="left" indent="7"/>
    </xf>
    <xf numFmtId="164" fontId="0" fillId="5" borderId="4" xfId="3" applyFont="1" applyFill="1" applyBorder="1" applyAlignment="1" applyProtection="1">
      <alignment horizontal="right"/>
      <protection locked="0"/>
    </xf>
    <xf numFmtId="164" fontId="0" fillId="5" borderId="5" xfId="3" applyFont="1" applyFill="1" applyBorder="1" applyAlignment="1" applyProtection="1">
      <alignment horizontal="right"/>
      <protection locked="0"/>
    </xf>
    <xf numFmtId="0" fontId="0" fillId="5" borderId="4" xfId="0" applyFill="1" applyBorder="1" applyProtection="1">
      <protection locked="0"/>
    </xf>
    <xf numFmtId="0" fontId="0" fillId="5" borderId="6" xfId="0" applyFill="1" applyBorder="1" applyProtection="1">
      <protection locked="0"/>
    </xf>
    <xf numFmtId="0" fontId="0" fillId="5" borderId="5" xfId="0" applyFill="1" applyBorder="1" applyProtection="1">
      <protection locked="0"/>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left" indent="3"/>
    </xf>
    <xf numFmtId="0" fontId="2" fillId="0" borderId="14" xfId="0" applyFont="1" applyBorder="1" applyAlignment="1">
      <alignment horizontal="left" indent="3"/>
    </xf>
    <xf numFmtId="0" fontId="2" fillId="0" borderId="0" xfId="0" applyFont="1" applyAlignment="1">
      <alignment horizontal="left" indent="4"/>
    </xf>
    <xf numFmtId="0" fontId="2" fillId="0" borderId="14" xfId="0" applyFont="1" applyBorder="1" applyAlignment="1">
      <alignment horizontal="left" indent="4"/>
    </xf>
    <xf numFmtId="0" fontId="4" fillId="0" borderId="0" xfId="0" applyFont="1" applyAlignment="1">
      <alignment horizontal="left" vertical="top" wrapText="1"/>
    </xf>
    <xf numFmtId="0" fontId="4" fillId="0" borderId="2"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0" fillId="0" borderId="0" xfId="0" applyFont="1" applyAlignment="1">
      <alignment horizontal="right"/>
    </xf>
    <xf numFmtId="0" fontId="2" fillId="0" borderId="9" xfId="0" applyFont="1" applyBorder="1" applyAlignment="1">
      <alignment horizont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10" fillId="0" borderId="20" xfId="0" applyFont="1" applyBorder="1"/>
    <xf numFmtId="0" fontId="20" fillId="0" borderId="9" xfId="0" applyFont="1" applyBorder="1"/>
    <xf numFmtId="0" fontId="0" fillId="0" borderId="11" xfId="0" applyBorder="1" applyAlignment="1">
      <alignment horizont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xf>
    <xf numFmtId="0" fontId="0" fillId="0" borderId="7" xfId="0" applyBorder="1" applyAlignment="1">
      <alignment horizontal="center"/>
    </xf>
    <xf numFmtId="0" fontId="0" fillId="0" borderId="13" xfId="0" applyBorder="1" applyAlignment="1">
      <alignment horizontal="right"/>
    </xf>
    <xf numFmtId="0" fontId="0" fillId="0" borderId="0" xfId="0" applyBorder="1" applyAlignment="1">
      <alignment horizontal="right"/>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right"/>
    </xf>
    <xf numFmtId="0" fontId="0" fillId="0" borderId="14" xfId="0" applyBorder="1" applyAlignment="1">
      <alignment horizontal="right"/>
    </xf>
    <xf numFmtId="0" fontId="0" fillId="0" borderId="1" xfId="0" applyBorder="1" applyAlignment="1" applyProtection="1">
      <alignment horizontal="right"/>
      <protection locked="0"/>
    </xf>
    <xf numFmtId="164" fontId="0" fillId="0" borderId="4" xfId="3" applyFont="1" applyFill="1" applyBorder="1" applyAlignment="1" applyProtection="1">
      <alignment horizontal="right"/>
    </xf>
    <xf numFmtId="164" fontId="0" fillId="0" borderId="5" xfId="3" applyFont="1" applyFill="1" applyBorder="1" applyAlignment="1" applyProtection="1">
      <alignment horizontal="right"/>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left" vertical="center" wrapText="1"/>
      <protection locked="0"/>
    </xf>
    <xf numFmtId="0" fontId="9" fillId="4" borderId="24" xfId="0" applyFont="1" applyFill="1" applyBorder="1" applyAlignment="1">
      <alignment horizontal="center"/>
    </xf>
    <xf numFmtId="0" fontId="9" fillId="4" borderId="9" xfId="0" applyFont="1" applyFill="1" applyBorder="1" applyAlignment="1">
      <alignment horizontal="center"/>
    </xf>
    <xf numFmtId="0" fontId="9" fillId="4" borderId="25" xfId="0" applyFont="1" applyFill="1" applyBorder="1" applyAlignment="1">
      <alignment horizontal="center"/>
    </xf>
    <xf numFmtId="0" fontId="0" fillId="5" borderId="0" xfId="0" applyFill="1" applyBorder="1"/>
    <xf numFmtId="0" fontId="0" fillId="5" borderId="23" xfId="0" applyFill="1" applyBorder="1"/>
    <xf numFmtId="0" fontId="0" fillId="0" borderId="0" xfId="0" applyBorder="1"/>
    <xf numFmtId="0" fontId="0" fillId="0" borderId="23" xfId="0" applyBorder="1"/>
    <xf numFmtId="0" fontId="0" fillId="0" borderId="22" xfId="0" applyBorder="1"/>
    <xf numFmtId="0" fontId="0" fillId="2" borderId="0" xfId="0" applyFill="1" applyBorder="1"/>
    <xf numFmtId="0" fontId="0" fillId="2" borderId="23" xfId="0" applyFill="1" applyBorder="1"/>
    <xf numFmtId="0" fontId="0" fillId="0" borderId="0" xfId="0" applyBorder="1" applyAlignment="1">
      <alignment horizontal="left" wrapText="1"/>
    </xf>
    <xf numFmtId="0" fontId="0" fillId="0" borderId="23" xfId="0" applyBorder="1" applyAlignment="1">
      <alignment horizontal="left" wrapText="1"/>
    </xf>
    <xf numFmtId="0" fontId="11" fillId="4" borderId="24" xfId="0" applyFont="1" applyFill="1" applyBorder="1" applyAlignment="1">
      <alignment horizontal="center"/>
    </xf>
    <xf numFmtId="0" fontId="11" fillId="4" borderId="9" xfId="0" applyFont="1" applyFill="1" applyBorder="1" applyAlignment="1">
      <alignment horizontal="center"/>
    </xf>
    <xf numFmtId="0" fontId="11" fillId="4" borderId="25" xfId="0" applyFont="1" applyFill="1" applyBorder="1" applyAlignment="1">
      <alignment horizontal="center"/>
    </xf>
    <xf numFmtId="0" fontId="0" fillId="2" borderId="0" xfId="0" applyFill="1" applyBorder="1" applyAlignment="1">
      <alignment wrapText="1"/>
    </xf>
    <xf numFmtId="0" fontId="0" fillId="2" borderId="23" xfId="0" applyFill="1"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22" xfId="0" applyBorder="1" applyAlignment="1">
      <alignment vertical="center"/>
    </xf>
    <xf numFmtId="0" fontId="0" fillId="0" borderId="0" xfId="0" applyBorder="1" applyAlignment="1">
      <alignment vertical="center"/>
    </xf>
    <xf numFmtId="0" fontId="0" fillId="3" borderId="0" xfId="0" applyFill="1" applyBorder="1" applyAlignment="1">
      <alignment wrapText="1"/>
    </xf>
    <xf numFmtId="0" fontId="0" fillId="3" borderId="23" xfId="0" applyFill="1" applyBorder="1" applyAlignment="1">
      <alignment wrapText="1"/>
    </xf>
    <xf numFmtId="0" fontId="0" fillId="2" borderId="18" xfId="0" applyFill="1" applyBorder="1"/>
    <xf numFmtId="0" fontId="0" fillId="2" borderId="32" xfId="0" applyFill="1" applyBorder="1"/>
    <xf numFmtId="0" fontId="0" fillId="5" borderId="18" xfId="0" applyFill="1" applyBorder="1" applyAlignment="1">
      <alignment wrapText="1"/>
    </xf>
    <xf numFmtId="0" fontId="0" fillId="5" borderId="32" xfId="0" applyFill="1" applyBorder="1" applyAlignment="1">
      <alignment wrapText="1"/>
    </xf>
    <xf numFmtId="0" fontId="0" fillId="0" borderId="18" xfId="0" applyBorder="1"/>
    <xf numFmtId="0" fontId="0" fillId="0" borderId="32" xfId="0" applyBorder="1"/>
    <xf numFmtId="0" fontId="0" fillId="0" borderId="0" xfId="0" applyFill="1" applyBorder="1" applyAlignment="1">
      <alignment wrapText="1"/>
    </xf>
    <xf numFmtId="0" fontId="0" fillId="0" borderId="23" xfId="0" applyFill="1" applyBorder="1" applyAlignment="1">
      <alignment wrapText="1"/>
    </xf>
    <xf numFmtId="0" fontId="15" fillId="0" borderId="0" xfId="2" applyFont="1" applyBorder="1" applyAlignment="1" applyProtection="1">
      <alignment horizontal="center" vertical="top" wrapText="1"/>
    </xf>
    <xf numFmtId="0" fontId="15" fillId="0" borderId="35" xfId="2" applyFont="1" applyBorder="1" applyAlignment="1" applyProtection="1">
      <alignment horizontal="center" vertical="top" wrapText="1"/>
    </xf>
    <xf numFmtId="0" fontId="0" fillId="2" borderId="16" xfId="0" applyFill="1" applyBorder="1"/>
    <xf numFmtId="0" fontId="0" fillId="2" borderId="30" xfId="0" applyFill="1" applyBorder="1"/>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0" xfId="0" applyFont="1" applyBorder="1" applyAlignment="1">
      <alignment horizontal="left" vertical="top" wrapText="1"/>
    </xf>
    <xf numFmtId="0" fontId="12" fillId="0" borderId="23" xfId="0" applyFont="1" applyBorder="1" applyAlignment="1">
      <alignment horizontal="left" vertical="top" wrapText="1"/>
    </xf>
    <xf numFmtId="0" fontId="0" fillId="0" borderId="24" xfId="0" applyBorder="1" applyAlignment="1">
      <alignment horizontal="center"/>
    </xf>
    <xf numFmtId="0" fontId="0" fillId="0" borderId="9" xfId="0" applyBorder="1" applyAlignment="1">
      <alignment horizontal="center"/>
    </xf>
    <xf numFmtId="0" fontId="0" fillId="0" borderId="25" xfId="0" applyBorder="1" applyAlignment="1">
      <alignment horizontal="center"/>
    </xf>
    <xf numFmtId="0" fontId="13" fillId="4" borderId="19" xfId="0" applyFont="1" applyFill="1" applyBorder="1" applyAlignment="1">
      <alignment horizontal="center" vertical="top" wrapText="1"/>
    </xf>
    <xf numFmtId="0" fontId="13" fillId="4" borderId="20" xfId="0" applyFont="1" applyFill="1" applyBorder="1" applyAlignment="1">
      <alignment horizontal="center" vertical="top" wrapText="1"/>
    </xf>
    <xf numFmtId="0" fontId="13" fillId="4" borderId="21" xfId="0" applyFont="1" applyFill="1" applyBorder="1" applyAlignment="1">
      <alignment horizontal="center" vertical="top" wrapTex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0" fontId="10" fillId="0" borderId="23" xfId="0" applyFont="1" applyBorder="1" applyAlignment="1">
      <alignment horizontal="left" vertical="top" wrapText="1"/>
    </xf>
    <xf numFmtId="0" fontId="9" fillId="4" borderId="22" xfId="0" applyFont="1" applyFill="1" applyBorder="1" applyAlignment="1">
      <alignment horizontal="center"/>
    </xf>
    <xf numFmtId="0" fontId="9" fillId="4" borderId="0" xfId="0" applyFont="1" applyFill="1" applyBorder="1" applyAlignment="1">
      <alignment horizontal="center"/>
    </xf>
    <xf numFmtId="0" fontId="9" fillId="4" borderId="23" xfId="0" applyFont="1" applyFill="1" applyBorder="1" applyAlignment="1">
      <alignment horizontal="center"/>
    </xf>
    <xf numFmtId="0" fontId="2" fillId="2" borderId="4" xfId="0" applyFont="1" applyFill="1" applyBorder="1" applyAlignment="1"/>
    <xf numFmtId="0" fontId="2" fillId="2" borderId="5" xfId="0" applyFont="1" applyFill="1" applyBorder="1" applyAlignment="1"/>
    <xf numFmtId="0" fontId="2" fillId="0" borderId="33" xfId="0" applyFont="1" applyBorder="1" applyAlignment="1">
      <alignment horizontal="left" wrapText="1"/>
    </xf>
    <xf numFmtId="0" fontId="2" fillId="0" borderId="11" xfId="0" applyFont="1" applyBorder="1" applyAlignment="1">
      <alignment horizontal="left" wrapText="1"/>
    </xf>
    <xf numFmtId="0" fontId="2" fillId="0" borderId="3" xfId="0" applyFont="1" applyBorder="1" applyAlignment="1">
      <alignment horizontal="left" wrapText="1"/>
    </xf>
    <xf numFmtId="0" fontId="2" fillId="0" borderId="24" xfId="0" applyFont="1" applyBorder="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165" fontId="8" fillId="2" borderId="12" xfId="1" applyFont="1" applyFill="1" applyBorder="1" applyAlignment="1">
      <alignment horizontal="right" vertical="center"/>
    </xf>
    <xf numFmtId="165" fontId="8" fillId="2" borderId="7" xfId="1" applyFont="1" applyFill="1" applyBorder="1" applyAlignment="1">
      <alignment horizontal="right" vertical="center"/>
    </xf>
    <xf numFmtId="14" fontId="2" fillId="5" borderId="4" xfId="0" applyNumberFormat="1" applyFont="1" applyFill="1" applyBorder="1" applyAlignment="1" applyProtection="1">
      <alignment vertical="center" shrinkToFit="1"/>
      <protection locked="0"/>
    </xf>
    <xf numFmtId="14" fontId="2" fillId="5" borderId="6" xfId="0" applyNumberFormat="1" applyFont="1" applyFill="1" applyBorder="1" applyAlignment="1" applyProtection="1">
      <alignment vertical="center" shrinkToFit="1"/>
      <protection locked="0"/>
    </xf>
    <xf numFmtId="14" fontId="2" fillId="5" borderId="5" xfId="0" applyNumberFormat="1" applyFont="1" applyFill="1" applyBorder="1" applyAlignment="1" applyProtection="1">
      <alignment vertical="center" shrinkToFit="1"/>
      <protection locked="0"/>
    </xf>
    <xf numFmtId="0" fontId="0" fillId="5" borderId="8" xfId="0" applyFont="1" applyFill="1" applyBorder="1" applyAlignment="1" applyProtection="1">
      <alignment horizontal="left"/>
      <protection locked="0"/>
    </xf>
    <xf numFmtId="0" fontId="0" fillId="5" borderId="9" xfId="0" applyFont="1" applyFill="1" applyBorder="1" applyAlignment="1" applyProtection="1">
      <alignment horizontal="left"/>
      <protection locked="0"/>
    </xf>
    <xf numFmtId="0" fontId="0" fillId="5" borderId="10" xfId="0" applyFont="1" applyFill="1" applyBorder="1" applyAlignment="1" applyProtection="1">
      <alignment horizontal="left"/>
      <protection locked="0"/>
    </xf>
    <xf numFmtId="165" fontId="2" fillId="5" borderId="9" xfId="1" applyFont="1" applyFill="1" applyBorder="1" applyAlignment="1" applyProtection="1">
      <alignment shrinkToFit="1"/>
      <protection locked="0"/>
    </xf>
    <xf numFmtId="165" fontId="2" fillId="5" borderId="10" xfId="1" applyFont="1" applyFill="1" applyBorder="1" applyAlignment="1" applyProtection="1">
      <alignment shrinkToFit="1"/>
      <protection locked="0"/>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left" wrapText="1"/>
    </xf>
    <xf numFmtId="0" fontId="2" fillId="0" borderId="0" xfId="0" applyFont="1" applyBorder="1" applyAlignment="1">
      <alignment horizontal="left" wrapText="1"/>
    </xf>
    <xf numFmtId="0" fontId="4" fillId="0" borderId="11" xfId="0" applyFont="1" applyBorder="1" applyAlignment="1">
      <alignment horizontal="center" vertical="top"/>
    </xf>
    <xf numFmtId="0" fontId="4" fillId="0" borderId="11" xfId="0" applyFont="1" applyBorder="1" applyAlignment="1">
      <alignment horizontal="center"/>
    </xf>
    <xf numFmtId="165" fontId="2" fillId="5" borderId="1" xfId="1" applyFont="1" applyFill="1" applyBorder="1" applyAlignment="1" applyProtection="1">
      <alignment shrinkToFit="1"/>
      <protection locked="0"/>
    </xf>
    <xf numFmtId="0" fontId="2" fillId="5" borderId="4" xfId="0" applyFont="1" applyFill="1" applyBorder="1" applyAlignment="1" applyProtection="1">
      <alignment shrinkToFit="1"/>
      <protection locked="0"/>
    </xf>
    <xf numFmtId="0" fontId="2" fillId="5" borderId="5" xfId="0" applyFont="1" applyFill="1" applyBorder="1" applyAlignment="1" applyProtection="1">
      <alignment shrinkToFit="1"/>
      <protection locked="0"/>
    </xf>
    <xf numFmtId="0" fontId="4" fillId="0" borderId="2" xfId="0" applyFont="1" applyBorder="1"/>
    <xf numFmtId="0" fontId="4" fillId="0" borderId="11" xfId="0" applyFont="1" applyBorder="1"/>
    <xf numFmtId="0" fontId="4" fillId="0" borderId="3" xfId="0" applyFont="1" applyBorder="1"/>
    <xf numFmtId="165" fontId="8" fillId="0" borderId="4" xfId="1" applyFont="1" applyBorder="1" applyAlignment="1">
      <alignment shrinkToFit="1"/>
    </xf>
    <xf numFmtId="165" fontId="8" fillId="0" borderId="5" xfId="1" applyFont="1" applyBorder="1" applyAlignment="1">
      <alignment shrinkToFit="1"/>
    </xf>
    <xf numFmtId="0" fontId="2" fillId="0" borderId="2" xfId="0" applyFont="1" applyBorder="1" applyAlignment="1">
      <alignment horizontal="left" wrapText="1"/>
    </xf>
    <xf numFmtId="0" fontId="2" fillId="0" borderId="8" xfId="0" applyFont="1" applyBorder="1" applyAlignment="1">
      <alignment horizontal="left" wrapText="1"/>
    </xf>
    <xf numFmtId="165" fontId="8" fillId="5" borderId="12" xfId="1" applyFont="1" applyFill="1" applyBorder="1" applyAlignment="1" applyProtection="1">
      <alignment horizontal="right" vertical="center" shrinkToFit="1"/>
      <protection locked="0"/>
    </xf>
    <xf numFmtId="165" fontId="8" fillId="5" borderId="7" xfId="1" applyFont="1" applyFill="1" applyBorder="1" applyAlignment="1" applyProtection="1">
      <alignment horizontal="right" vertical="center" shrinkToFit="1"/>
      <protection locked="0"/>
    </xf>
    <xf numFmtId="0" fontId="2" fillId="0" borderId="4"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0" xfId="0" applyFont="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0" fillId="5" borderId="8" xfId="0" applyFont="1" applyFill="1" applyBorder="1" applyAlignment="1" applyProtection="1">
      <alignment horizontal="center"/>
      <protection locked="0"/>
    </xf>
    <xf numFmtId="0" fontId="0" fillId="5" borderId="10" xfId="0" applyFont="1" applyFill="1" applyBorder="1" applyAlignment="1" applyProtection="1">
      <alignment horizontal="center"/>
      <protection locked="0"/>
    </xf>
    <xf numFmtId="0" fontId="4" fillId="0" borderId="11" xfId="0" applyFont="1" applyBorder="1" applyAlignment="1">
      <alignment vertical="top"/>
    </xf>
    <xf numFmtId="14" fontId="0" fillId="5" borderId="8" xfId="0" applyNumberFormat="1" applyFont="1" applyFill="1" applyBorder="1" applyAlignment="1" applyProtection="1">
      <alignment horizontal="center" vertical="center"/>
      <protection locked="0"/>
    </xf>
    <xf numFmtId="14" fontId="0" fillId="5" borderId="10" xfId="0" applyNumberFormat="1" applyFont="1" applyFill="1" applyBorder="1" applyAlignment="1" applyProtection="1">
      <alignment horizontal="center" vertical="center"/>
      <protection locked="0"/>
    </xf>
    <xf numFmtId="0" fontId="3" fillId="0" borderId="0" xfId="0" applyFont="1" applyAlignment="1">
      <alignment horizontal="left" wrapText="1"/>
    </xf>
    <xf numFmtId="0" fontId="2" fillId="0" borderId="1" xfId="0" applyFont="1" applyBorder="1" applyAlignment="1">
      <alignment horizontal="center"/>
    </xf>
    <xf numFmtId="0" fontId="2" fillId="5" borderId="1" xfId="0" applyFont="1" applyFill="1" applyBorder="1" applyAlignment="1" applyProtection="1">
      <alignment shrinkToFit="1"/>
      <protection locked="0"/>
    </xf>
    <xf numFmtId="0" fontId="3" fillId="0" borderId="1" xfId="0" applyFont="1" applyBorder="1" applyAlignment="1">
      <alignment horizontal="center" shrinkToFit="1"/>
    </xf>
    <xf numFmtId="0" fontId="2" fillId="0" borderId="1" xfId="0" applyFont="1" applyBorder="1" applyAlignment="1">
      <alignment horizontal="center" shrinkToFit="1"/>
    </xf>
    <xf numFmtId="0" fontId="2" fillId="5" borderId="4" xfId="0" applyFont="1" applyFill="1" applyBorder="1" applyAlignment="1" applyProtection="1">
      <alignment horizontal="left"/>
      <protection locked="0"/>
    </xf>
    <xf numFmtId="0" fontId="2" fillId="5" borderId="5" xfId="0" applyFont="1" applyFill="1" applyBorder="1" applyAlignment="1" applyProtection="1">
      <alignment horizontal="left"/>
      <protection locked="0"/>
    </xf>
    <xf numFmtId="14" fontId="2" fillId="0" borderId="0" xfId="0" applyNumberFormat="1" applyFont="1" applyFill="1" applyBorder="1" applyAlignment="1">
      <alignment vertical="center" shrinkToFit="1"/>
    </xf>
    <xf numFmtId="0" fontId="2" fillId="0" borderId="0" xfId="0" applyFont="1" applyFill="1" applyBorder="1" applyAlignment="1">
      <alignment horizontal="left" shrinkToFit="1"/>
    </xf>
    <xf numFmtId="0" fontId="2" fillId="0" borderId="0" xfId="0" applyFont="1" applyFill="1" applyBorder="1" applyAlignment="1">
      <alignment shrinkToFit="1"/>
    </xf>
    <xf numFmtId="14" fontId="3" fillId="0" borderId="0" xfId="0" applyNumberFormat="1" applyFont="1" applyFill="1" applyBorder="1" applyAlignment="1">
      <alignment vertical="center" shrinkToFit="1"/>
    </xf>
    <xf numFmtId="0" fontId="2" fillId="5" borderId="6" xfId="0" applyFont="1" applyFill="1" applyBorder="1" applyAlignment="1" applyProtection="1">
      <alignment shrinkToFit="1"/>
      <protection locked="0"/>
    </xf>
    <xf numFmtId="14" fontId="2" fillId="5" borderId="1" xfId="0" applyNumberFormat="1" applyFont="1" applyFill="1" applyBorder="1" applyAlignment="1" applyProtection="1">
      <alignment vertical="center" shrinkToFit="1"/>
      <protection locked="0"/>
    </xf>
  </cellXfs>
  <cellStyles count="5">
    <cellStyle name="Comma" xfId="1" builtinId="3"/>
    <cellStyle name="Currency" xfId="3" builtinId="4"/>
    <cellStyle name="Hyperlink" xfId="2" builtinId="8"/>
    <cellStyle name="Hyperlink 2" xfId="4"/>
    <cellStyle name="Normal" xfId="0" builtinId="0"/>
  </cellStyles>
  <dxfs count="0"/>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Drop" dropStyle="combo" dx="16" fmlaLink="$P$1" fmlaRange="$N$1:$N$2" val="0"/>
</file>

<file path=xl/ctrlProps/ctrlProp10.xml><?xml version="1.0" encoding="utf-8"?>
<formControlPr xmlns="http://schemas.microsoft.com/office/spreadsheetml/2009/9/main" objectType="CheckBox" checked="Checked" fmlaLink="$O$36" lockText="1"/>
</file>

<file path=xl/ctrlProps/ctrlProp11.xml><?xml version="1.0" encoding="utf-8"?>
<formControlPr xmlns="http://schemas.microsoft.com/office/spreadsheetml/2009/9/main" objectType="Drop" dropStyle="combo" dx="16" fmlaLink="$R$36" fmlaRange="$N$36:$N$38" sel="2" val="0"/>
</file>

<file path=xl/ctrlProps/ctrlProp2.xml><?xml version="1.0" encoding="utf-8"?>
<formControlPr xmlns="http://schemas.microsoft.com/office/spreadsheetml/2009/9/main" objectType="Drop" dropLines="20" dropStyle="combo" dx="16" fmlaLink="$O$12" fmlaRange="Sheet1!$A:$A" val="0"/>
</file>

<file path=xl/ctrlProps/ctrlProp3.xml><?xml version="1.0" encoding="utf-8"?>
<formControlPr xmlns="http://schemas.microsoft.com/office/spreadsheetml/2009/9/main" objectType="Drop" dropStyle="combo" dx="16" fmlaLink="$O$20" fmlaRange="$N$19:$N$21" noThreeD="1" val="0"/>
</file>

<file path=xl/ctrlProps/ctrlProp4.xml><?xml version="1.0" encoding="utf-8"?>
<formControlPr xmlns="http://schemas.microsoft.com/office/spreadsheetml/2009/9/main" objectType="Drop" dropStyle="combo" dx="16" fmlaLink="$O$21" fmlaRange="$N$19:$N$21" noThreeD="1" val="0"/>
</file>

<file path=xl/ctrlProps/ctrlProp5.xml><?xml version="1.0" encoding="utf-8"?>
<formControlPr xmlns="http://schemas.microsoft.com/office/spreadsheetml/2009/9/main" objectType="CheckBox" fmlaLink="$P$25" lockText="1"/>
</file>

<file path=xl/ctrlProps/ctrlProp6.xml><?xml version="1.0" encoding="utf-8"?>
<formControlPr xmlns="http://schemas.microsoft.com/office/spreadsheetml/2009/9/main" objectType="CheckBox" fmlaLink="$N$22" lockText="1"/>
</file>

<file path=xl/ctrlProps/ctrlProp7.xml><?xml version="1.0" encoding="utf-8"?>
<formControlPr xmlns="http://schemas.microsoft.com/office/spreadsheetml/2009/9/main" objectType="CheckBox" fmlaLink="$O$22" lockText="1"/>
</file>

<file path=xl/ctrlProps/ctrlProp8.xml><?xml version="1.0" encoding="utf-8"?>
<formControlPr xmlns="http://schemas.microsoft.com/office/spreadsheetml/2009/9/main" objectType="Drop" dropStyle="combo" dx="16" fmlaLink="$P$33" fmlaRange="$N$32:$N$34" val="0"/>
</file>

<file path=xl/ctrlProps/ctrlProp9.xml><?xml version="1.0" encoding="utf-8"?>
<formControlPr xmlns="http://schemas.microsoft.com/office/spreadsheetml/2009/9/main" objectType="CheckBox" fmlaLink="$O$3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533400</xdr:colOff>
          <xdr:row>0</xdr:row>
          <xdr:rowOff>12700</xdr:rowOff>
        </xdr:from>
        <xdr:to>
          <xdr:col>16383</xdr:col>
          <xdr:colOff>533400</xdr:colOff>
          <xdr:row>1</xdr:row>
          <xdr:rowOff>0</xdr:rowOff>
        </xdr:to>
        <xdr:sp macro="" textlink="">
          <xdr:nvSpPr>
            <xdr:cNvPr id="9217" name="Drop Down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10</xdr:row>
          <xdr:rowOff>63500</xdr:rowOff>
        </xdr:from>
        <xdr:to>
          <xdr:col>10</xdr:col>
          <xdr:colOff>596900</xdr:colOff>
          <xdr:row>11</xdr:row>
          <xdr:rowOff>152400</xdr:rowOff>
        </xdr:to>
        <xdr:sp macro="" textlink="">
          <xdr:nvSpPr>
            <xdr:cNvPr id="9218" name="Drop Down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0</xdr:rowOff>
        </xdr:from>
        <xdr:to>
          <xdr:col>4</xdr:col>
          <xdr:colOff>0</xdr:colOff>
          <xdr:row>19</xdr:row>
          <xdr:rowOff>177800</xdr:rowOff>
        </xdr:to>
        <xdr:sp macro="" textlink="">
          <xdr:nvSpPr>
            <xdr:cNvPr id="9219" name="Drop Down 3" hidden="1">
              <a:extLst>
                <a:ext uri="{63B3BB69-23CF-44E3-9099-C40C66FF867C}">
                  <a14:compatExt spid="_x0000_s9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20</xdr:row>
          <xdr:rowOff>0</xdr:rowOff>
        </xdr:from>
        <xdr:to>
          <xdr:col>4</xdr:col>
          <xdr:colOff>0</xdr:colOff>
          <xdr:row>20</xdr:row>
          <xdr:rowOff>177800</xdr:rowOff>
        </xdr:to>
        <xdr:sp macro="" textlink="">
          <xdr:nvSpPr>
            <xdr:cNvPr id="9220" name="Drop Down 4" hidden="1">
              <a:extLst>
                <a:ext uri="{63B3BB69-23CF-44E3-9099-C40C66FF867C}">
                  <a14:compatExt spid="_x0000_s9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25400</xdr:rowOff>
        </xdr:from>
        <xdr:to>
          <xdr:col>3</xdr:col>
          <xdr:colOff>25400</xdr:colOff>
          <xdr:row>26</xdr:row>
          <xdr:rowOff>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FAX to Agent listed: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21</xdr:row>
          <xdr:rowOff>65091</xdr:rowOff>
        </xdr:from>
        <xdr:to>
          <xdr:col>6</xdr:col>
          <xdr:colOff>628650</xdr:colOff>
          <xdr:row>21</xdr:row>
          <xdr:rowOff>230192</xdr:rowOff>
        </xdr:to>
        <xdr:grpSp>
          <xdr:nvGrpSpPr>
            <xdr:cNvPr id="7" name="Group 6"/>
            <xdr:cNvGrpSpPr/>
          </xdr:nvGrpSpPr>
          <xdr:grpSpPr>
            <a:xfrm>
              <a:off x="3534833" y="3187174"/>
              <a:ext cx="1327150" cy="165101"/>
              <a:chOff x="3055936" y="3565525"/>
              <a:chExt cx="1239839" cy="165101"/>
            </a:xfrm>
          </xdr:grpSpPr>
          <xdr:sp macro="" textlink="">
            <xdr:nvSpPr>
              <xdr:cNvPr id="9222" name="Check Box 6" hidden="1">
                <a:extLst>
                  <a:ext uri="{63B3BB69-23CF-44E3-9099-C40C66FF867C}">
                    <a14:compatExt spid="_x0000_s9222"/>
                  </a:ext>
                </a:extLst>
              </xdr:cNvPr>
              <xdr:cNvSpPr/>
            </xdr:nvSpPr>
            <xdr:spPr>
              <a:xfrm>
                <a:off x="3055936" y="3565526"/>
                <a:ext cx="630237" cy="1651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Sedan</a:t>
                </a:r>
              </a:p>
            </xdr:txBody>
          </xdr:sp>
          <xdr:sp macro="" textlink="">
            <xdr:nvSpPr>
              <xdr:cNvPr id="9223" name="Check Box 7" hidden="1">
                <a:extLst>
                  <a:ext uri="{63B3BB69-23CF-44E3-9099-C40C66FF867C}">
                    <a14:compatExt spid="_x0000_s9223"/>
                  </a:ext>
                </a:extLst>
              </xdr:cNvPr>
              <xdr:cNvSpPr/>
            </xdr:nvSpPr>
            <xdr:spPr>
              <a:xfrm>
                <a:off x="3667125" y="3565525"/>
                <a:ext cx="628650" cy="16192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Van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32</xdr:row>
          <xdr:rowOff>127000</xdr:rowOff>
        </xdr:from>
        <xdr:to>
          <xdr:col>7</xdr:col>
          <xdr:colOff>584200</xdr:colOff>
          <xdr:row>33</xdr:row>
          <xdr:rowOff>139700</xdr:rowOff>
        </xdr:to>
        <xdr:sp macro="" textlink="">
          <xdr:nvSpPr>
            <xdr:cNvPr id="9224" name="Drop Down 8" hidden="1">
              <a:extLst>
                <a:ext uri="{63B3BB69-23CF-44E3-9099-C40C66FF867C}">
                  <a14:compatExt spid="_x0000_s9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31</xdr:row>
          <xdr:rowOff>50800</xdr:rowOff>
        </xdr:from>
        <xdr:to>
          <xdr:col>7</xdr:col>
          <xdr:colOff>25400</xdr:colOff>
          <xdr:row>32</xdr:row>
          <xdr:rowOff>76200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for excess subsistence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36</xdr:row>
          <xdr:rowOff>114300</xdr:rowOff>
        </xdr:from>
        <xdr:to>
          <xdr:col>3</xdr:col>
          <xdr:colOff>63500</xdr:colOff>
          <xdr:row>37</xdr:row>
          <xdr:rowOff>101600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for excess subsistence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36</xdr:row>
          <xdr:rowOff>101600</xdr:rowOff>
        </xdr:from>
        <xdr:to>
          <xdr:col>10</xdr:col>
          <xdr:colOff>0</xdr:colOff>
          <xdr:row>37</xdr:row>
          <xdr:rowOff>101600</xdr:rowOff>
        </xdr:to>
        <xdr:sp macro="" textlink="">
          <xdr:nvSpPr>
            <xdr:cNvPr id="9227" name="Drop Down 11" hidden="1">
              <a:extLst>
                <a:ext uri="{63B3BB69-23CF-44E3-9099-C40C66FF867C}">
                  <a14:compatExt spid="_x0000_s922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9526</xdr:colOff>
      <xdr:row>34</xdr:row>
      <xdr:rowOff>38103</xdr:rowOff>
    </xdr:from>
    <xdr:to>
      <xdr:col>2</xdr:col>
      <xdr:colOff>571500</xdr:colOff>
      <xdr:row>35</xdr:row>
      <xdr:rowOff>171451</xdr:rowOff>
    </xdr:to>
    <xdr:cxnSp macro="">
      <xdr:nvCxnSpPr>
        <xdr:cNvPr id="3" name="Straight Arrow Connector 2"/>
        <xdr:cNvCxnSpPr/>
      </xdr:nvCxnSpPr>
      <xdr:spPr>
        <a:xfrm rot="10800000" flipV="1">
          <a:off x="619126" y="4419603"/>
          <a:ext cx="561974" cy="323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38098</xdr:colOff>
      <xdr:row>38</xdr:row>
      <xdr:rowOff>47626</xdr:rowOff>
    </xdr:from>
    <xdr:to>
      <xdr:col>12</xdr:col>
      <xdr:colOff>542923</xdr:colOff>
      <xdr:row>39</xdr:row>
      <xdr:rowOff>123826</xdr:rowOff>
    </xdr:to>
    <xdr:sp macro="" textlink="">
      <xdr:nvSpPr>
        <xdr:cNvPr id="5" name="Left Brace 4"/>
        <xdr:cNvSpPr/>
      </xdr:nvSpPr>
      <xdr:spPr>
        <a:xfrm rot="16200000">
          <a:off x="4119561" y="2328863"/>
          <a:ext cx="266700" cy="5991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161925</xdr:colOff>
      <xdr:row>17</xdr:row>
      <xdr:rowOff>38100</xdr:rowOff>
    </xdr:from>
    <xdr:to>
      <xdr:col>10</xdr:col>
      <xdr:colOff>438150</xdr:colOff>
      <xdr:row>26</xdr:row>
      <xdr:rowOff>9525</xdr:rowOff>
    </xdr:to>
    <xdr:sp macro="" textlink="">
      <xdr:nvSpPr>
        <xdr:cNvPr id="2" name="Right Brace 1"/>
        <xdr:cNvSpPr/>
      </xdr:nvSpPr>
      <xdr:spPr>
        <a:xfrm>
          <a:off x="5467350" y="2971800"/>
          <a:ext cx="276225" cy="1266825"/>
        </a:xfrm>
        <a:prstGeom prst="rightBrace">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 Type="http://schemas.openxmlformats.org/officeDocument/2006/relationships/hyperlink" Target="http://international.appstate.edu/travel"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 Id="rId9" Type="http://schemas.openxmlformats.org/officeDocument/2006/relationships/ctrlProp" Target="../ctrlProps/ctrlProp6.xml"/><Relationship Id="rId10"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P55"/>
  <sheetViews>
    <sheetView showGridLines="0" showRowColHeaders="0" workbookViewId="0">
      <selection activeCell="N32" sqref="N32:P32"/>
    </sheetView>
  </sheetViews>
  <sheetFormatPr baseColWidth="10" defaultColWidth="8.83203125" defaultRowHeight="14" x14ac:dyDescent="0"/>
  <sheetData>
    <row r="1" spans="1:16">
      <c r="A1" s="183" t="s">
        <v>185</v>
      </c>
      <c r="B1" s="183"/>
      <c r="C1" s="183"/>
      <c r="D1" s="183"/>
      <c r="E1" s="183"/>
      <c r="F1" s="183"/>
      <c r="G1" s="183"/>
      <c r="H1" s="183"/>
      <c r="I1" s="183"/>
      <c r="J1" s="183"/>
      <c r="K1" s="183"/>
      <c r="L1" s="183"/>
      <c r="M1" s="183"/>
      <c r="N1" s="183"/>
      <c r="O1" s="183"/>
      <c r="P1" s="183"/>
    </row>
    <row r="3" spans="1:16">
      <c r="A3" s="186" t="s">
        <v>190</v>
      </c>
      <c r="B3" s="186"/>
      <c r="C3" s="186"/>
      <c r="D3" s="186"/>
      <c r="E3" s="186"/>
      <c r="F3" s="186"/>
      <c r="G3" s="186"/>
      <c r="H3" s="186"/>
      <c r="I3" s="186"/>
      <c r="J3" s="186"/>
      <c r="K3" s="186"/>
      <c r="L3" s="186"/>
      <c r="M3" s="186"/>
      <c r="N3" s="186"/>
    </row>
    <row r="4" spans="1:16">
      <c r="A4" t="s">
        <v>189</v>
      </c>
      <c r="L4" s="185"/>
      <c r="M4" s="185"/>
      <c r="N4" s="185"/>
    </row>
    <row r="5" spans="1:16">
      <c r="A5" s="186" t="s">
        <v>187</v>
      </c>
      <c r="B5" s="186"/>
      <c r="C5" s="186"/>
      <c r="D5" s="186"/>
      <c r="E5" s="186"/>
      <c r="F5" s="186"/>
      <c r="G5" s="186"/>
      <c r="H5" s="186"/>
      <c r="I5" s="186"/>
      <c r="J5" s="186"/>
      <c r="K5" s="186"/>
      <c r="L5" s="186"/>
      <c r="M5" s="186"/>
      <c r="N5" s="186"/>
      <c r="O5" s="186"/>
    </row>
    <row r="6" spans="1:16">
      <c r="A6" s="187" t="s">
        <v>186</v>
      </c>
      <c r="B6" s="187"/>
      <c r="C6" s="187"/>
      <c r="D6" s="187"/>
      <c r="E6" s="187"/>
      <c r="F6" s="187"/>
      <c r="G6" s="187"/>
      <c r="H6" s="187"/>
      <c r="I6" s="187"/>
      <c r="J6" s="187"/>
      <c r="K6" s="187"/>
      <c r="L6" s="187"/>
      <c r="M6" s="187"/>
      <c r="N6" s="187"/>
      <c r="O6" s="187"/>
    </row>
    <row r="7" spans="1:16">
      <c r="A7" s="187" t="s">
        <v>210</v>
      </c>
      <c r="B7" s="187"/>
      <c r="C7" s="187"/>
      <c r="D7" s="187"/>
      <c r="E7" s="187"/>
      <c r="F7" s="187"/>
      <c r="G7" s="187"/>
      <c r="H7" s="187"/>
      <c r="I7" s="187"/>
      <c r="J7" s="187"/>
      <c r="K7" s="187"/>
      <c r="L7" s="187"/>
      <c r="M7" s="187"/>
      <c r="N7" s="187"/>
      <c r="O7" s="187"/>
    </row>
    <row r="8" spans="1:16">
      <c r="A8" s="187" t="s">
        <v>188</v>
      </c>
      <c r="B8" s="187"/>
      <c r="C8" s="187"/>
      <c r="D8" s="187"/>
      <c r="E8" s="187"/>
      <c r="F8" s="187"/>
      <c r="G8" s="187"/>
      <c r="H8" s="187"/>
      <c r="I8" s="187"/>
      <c r="J8" s="187"/>
      <c r="K8" s="187"/>
      <c r="L8" s="187"/>
      <c r="M8" s="187"/>
      <c r="N8" s="187"/>
      <c r="O8" s="187"/>
    </row>
    <row r="10" spans="1:16">
      <c r="A10" s="183" t="s">
        <v>191</v>
      </c>
      <c r="B10" s="183"/>
      <c r="C10" s="183"/>
      <c r="D10" s="183"/>
      <c r="E10" s="183"/>
      <c r="F10" s="183"/>
      <c r="G10" s="183"/>
      <c r="H10" s="183"/>
      <c r="I10" s="183"/>
      <c r="J10" s="183"/>
      <c r="K10" s="183"/>
      <c r="L10" s="183"/>
      <c r="M10" s="183"/>
      <c r="N10" s="183"/>
      <c r="O10" s="183"/>
      <c r="P10" s="183"/>
    </row>
    <row r="12" spans="1:16">
      <c r="B12" t="s">
        <v>198</v>
      </c>
    </row>
    <row r="13" spans="1:16" s="129" customFormat="1">
      <c r="B13" t="s">
        <v>197</v>
      </c>
    </row>
    <row r="15" spans="1:16">
      <c r="B15" s="184" t="s">
        <v>192</v>
      </c>
      <c r="C15" s="184"/>
      <c r="D15" s="184"/>
      <c r="E15" s="184"/>
      <c r="F15" s="184"/>
    </row>
    <row r="16" spans="1:16">
      <c r="B16" s="101"/>
      <c r="C16" s="101"/>
      <c r="D16" s="101"/>
      <c r="E16" s="101"/>
      <c r="F16" s="101"/>
    </row>
    <row r="17" spans="1:16">
      <c r="B17" s="184" t="s">
        <v>193</v>
      </c>
      <c r="C17" s="184"/>
      <c r="D17" s="184"/>
      <c r="E17" s="184"/>
      <c r="F17" s="184"/>
    </row>
    <row r="18" spans="1:16">
      <c r="B18" s="101"/>
      <c r="C18" s="101"/>
      <c r="D18" s="101"/>
      <c r="E18" s="101"/>
      <c r="F18" s="101"/>
    </row>
    <row r="19" spans="1:16">
      <c r="B19" s="184" t="s">
        <v>194</v>
      </c>
      <c r="C19" s="184"/>
      <c r="D19" s="184"/>
      <c r="E19" s="184"/>
      <c r="F19" s="184"/>
    </row>
    <row r="20" spans="1:16">
      <c r="B20" s="101"/>
      <c r="C20" s="101"/>
      <c r="D20" s="101"/>
      <c r="E20" s="101"/>
      <c r="F20" s="101"/>
    </row>
    <row r="21" spans="1:16">
      <c r="B21" s="184" t="s">
        <v>195</v>
      </c>
      <c r="C21" s="184"/>
      <c r="D21" s="184"/>
      <c r="E21" s="184"/>
      <c r="F21" s="184"/>
    </row>
    <row r="22" spans="1:16">
      <c r="B22" s="101"/>
      <c r="C22" s="101"/>
      <c r="D22" s="101"/>
      <c r="E22" s="101"/>
      <c r="F22" s="101"/>
    </row>
    <row r="23" spans="1:16">
      <c r="B23" s="184" t="s">
        <v>196</v>
      </c>
      <c r="C23" s="184"/>
      <c r="D23" s="184"/>
      <c r="E23" s="184"/>
      <c r="F23" s="184"/>
    </row>
    <row r="25" spans="1:16">
      <c r="A25" s="183" t="s">
        <v>199</v>
      </c>
      <c r="B25" s="183"/>
      <c r="C25" s="183"/>
      <c r="D25" s="183"/>
      <c r="E25" s="183"/>
      <c r="F25" s="183"/>
      <c r="G25" s="183"/>
      <c r="H25" s="183"/>
      <c r="I25" s="183"/>
      <c r="J25" s="183"/>
      <c r="K25" s="183"/>
      <c r="L25" s="183"/>
      <c r="M25" s="183"/>
      <c r="N25" s="183"/>
      <c r="O25" s="183"/>
      <c r="P25" s="183"/>
    </row>
    <row r="27" spans="1:16">
      <c r="A27" s="186" t="s">
        <v>200</v>
      </c>
      <c r="B27" s="186"/>
      <c r="C27" s="186"/>
      <c r="D27" s="186"/>
      <c r="E27" s="186"/>
      <c r="F27" s="186"/>
      <c r="G27" s="186"/>
      <c r="H27" s="186"/>
      <c r="I27" s="186"/>
      <c r="J27" s="186"/>
      <c r="K27" s="186"/>
      <c r="L27" s="186"/>
      <c r="M27" s="186"/>
      <c r="N27" s="186"/>
      <c r="O27" s="186"/>
      <c r="P27" s="186"/>
    </row>
    <row r="28" spans="1:16" s="129" customFormat="1"/>
    <row r="29" spans="1:16" s="129" customFormat="1">
      <c r="A29" s="186" t="s">
        <v>211</v>
      </c>
      <c r="B29" s="186"/>
      <c r="C29" s="186"/>
      <c r="D29" s="186"/>
      <c r="E29" s="186"/>
      <c r="F29" s="186"/>
      <c r="G29" s="186"/>
      <c r="H29" s="186"/>
      <c r="I29" s="186"/>
      <c r="J29" s="186"/>
      <c r="K29" s="186"/>
      <c r="L29" s="186"/>
      <c r="M29" s="186"/>
      <c r="N29" s="186"/>
      <c r="O29" s="186"/>
      <c r="P29" s="186"/>
    </row>
    <row r="30" spans="1:16" s="129" customFormat="1">
      <c r="A30" s="187" t="s">
        <v>206</v>
      </c>
      <c r="B30" s="187"/>
      <c r="C30" s="187"/>
      <c r="D30" s="187"/>
      <c r="E30" s="187"/>
      <c r="F30" s="187"/>
      <c r="H30" s="186" t="s">
        <v>207</v>
      </c>
      <c r="I30" s="186"/>
      <c r="J30" s="186"/>
      <c r="K30" s="186"/>
      <c r="L30" s="186"/>
      <c r="M30" s="186"/>
    </row>
    <row r="31" spans="1:16" s="129" customFormat="1">
      <c r="A31" s="166"/>
    </row>
    <row r="32" spans="1:16">
      <c r="A32" s="186" t="s">
        <v>205</v>
      </c>
      <c r="B32" s="186"/>
      <c r="C32" s="186"/>
      <c r="D32" s="186"/>
      <c r="E32" s="186"/>
      <c r="F32" s="186"/>
      <c r="G32" s="186"/>
      <c r="H32" s="186"/>
      <c r="I32" s="186"/>
      <c r="J32" s="186"/>
      <c r="K32" s="186"/>
      <c r="L32" s="186"/>
      <c r="M32" s="186"/>
      <c r="N32" s="185"/>
      <c r="O32" s="185"/>
      <c r="P32" s="185"/>
    </row>
    <row r="33" spans="1:16">
      <c r="A33" s="206" t="s">
        <v>212</v>
      </c>
      <c r="B33" s="206"/>
      <c r="C33" s="206"/>
      <c r="D33" s="206"/>
      <c r="E33" s="206"/>
      <c r="F33" s="206"/>
      <c r="G33" s="206"/>
      <c r="H33" s="206"/>
      <c r="I33" s="206"/>
      <c r="J33" s="206"/>
      <c r="K33" s="206"/>
      <c r="L33" s="206"/>
      <c r="M33" s="206"/>
      <c r="N33" s="206"/>
      <c r="O33" s="206"/>
      <c r="P33" s="206"/>
    </row>
    <row r="34" spans="1:16" s="129" customFormat="1">
      <c r="A34" s="167"/>
    </row>
    <row r="35" spans="1:16">
      <c r="B35" t="s">
        <v>203</v>
      </c>
    </row>
    <row r="36" spans="1:16" ht="15" customHeight="1">
      <c r="B36" s="188" t="s">
        <v>202</v>
      </c>
      <c r="C36" s="189"/>
      <c r="D36" s="189"/>
      <c r="E36" s="189"/>
      <c r="F36" s="189"/>
      <c r="G36" s="189"/>
      <c r="H36" s="189"/>
      <c r="I36" s="189"/>
      <c r="J36" s="189"/>
      <c r="K36" s="189"/>
      <c r="L36" s="189"/>
      <c r="M36" s="189"/>
      <c r="N36" s="189"/>
      <c r="O36" s="189"/>
      <c r="P36" s="190"/>
    </row>
    <row r="37" spans="1:16">
      <c r="B37" s="191"/>
      <c r="C37" s="192"/>
      <c r="D37" s="192"/>
      <c r="E37" s="192"/>
      <c r="F37" s="192"/>
      <c r="G37" s="192"/>
      <c r="H37" s="192"/>
      <c r="I37" s="192"/>
      <c r="J37" s="192"/>
      <c r="K37" s="192"/>
      <c r="L37" s="192"/>
      <c r="M37" s="192"/>
      <c r="N37" s="192"/>
      <c r="O37" s="192"/>
      <c r="P37" s="193"/>
    </row>
    <row r="38" spans="1:16">
      <c r="B38" s="191"/>
      <c r="C38" s="192"/>
      <c r="D38" s="192"/>
      <c r="E38" s="192"/>
      <c r="F38" s="192"/>
      <c r="G38" s="192"/>
      <c r="H38" s="192"/>
      <c r="I38" s="192"/>
      <c r="J38" s="192"/>
      <c r="K38" s="192"/>
      <c r="L38" s="192"/>
      <c r="M38" s="192"/>
      <c r="N38" s="192"/>
      <c r="O38" s="192"/>
      <c r="P38" s="193"/>
    </row>
    <row r="39" spans="1:16">
      <c r="B39" s="191"/>
      <c r="C39" s="192"/>
      <c r="D39" s="192"/>
      <c r="E39" s="192"/>
      <c r="F39" s="192"/>
      <c r="G39" s="192"/>
      <c r="H39" s="192"/>
      <c r="I39" s="192"/>
      <c r="J39" s="192"/>
      <c r="K39" s="192"/>
      <c r="L39" s="192"/>
      <c r="M39" s="192"/>
      <c r="N39" s="192"/>
      <c r="O39" s="192"/>
      <c r="P39" s="193"/>
    </row>
    <row r="40" spans="1:16">
      <c r="B40" s="194"/>
      <c r="C40" s="195"/>
      <c r="D40" s="195"/>
      <c r="E40" s="195"/>
      <c r="F40" s="195"/>
      <c r="G40" s="195"/>
      <c r="H40" s="195"/>
      <c r="I40" s="195"/>
      <c r="J40" s="195"/>
      <c r="K40" s="195"/>
      <c r="L40" s="195"/>
      <c r="M40" s="195"/>
      <c r="N40" s="195"/>
      <c r="O40" s="195"/>
      <c r="P40" s="196"/>
    </row>
    <row r="42" spans="1:16" s="129" customFormat="1">
      <c r="B42" s="129" t="s">
        <v>204</v>
      </c>
    </row>
    <row r="43" spans="1:16">
      <c r="B43" s="197" t="s">
        <v>201</v>
      </c>
      <c r="C43" s="198"/>
      <c r="D43" s="198"/>
      <c r="E43" s="198"/>
      <c r="F43" s="198"/>
      <c r="G43" s="198"/>
      <c r="H43" s="198"/>
      <c r="I43" s="198"/>
      <c r="J43" s="198"/>
      <c r="K43" s="198"/>
      <c r="L43" s="198"/>
      <c r="M43" s="198"/>
      <c r="N43" s="198"/>
      <c r="O43" s="198"/>
      <c r="P43" s="199"/>
    </row>
    <row r="44" spans="1:16">
      <c r="B44" s="200"/>
      <c r="C44" s="201"/>
      <c r="D44" s="201"/>
      <c r="E44" s="201"/>
      <c r="F44" s="201"/>
      <c r="G44" s="201"/>
      <c r="H44" s="201"/>
      <c r="I44" s="201"/>
      <c r="J44" s="201"/>
      <c r="K44" s="201"/>
      <c r="L44" s="201"/>
      <c r="M44" s="201"/>
      <c r="N44" s="201"/>
      <c r="O44" s="201"/>
      <c r="P44" s="202"/>
    </row>
    <row r="45" spans="1:16">
      <c r="B45" s="200"/>
      <c r="C45" s="201"/>
      <c r="D45" s="201"/>
      <c r="E45" s="201"/>
      <c r="F45" s="201"/>
      <c r="G45" s="201"/>
      <c r="H45" s="201"/>
      <c r="I45" s="201"/>
      <c r="J45" s="201"/>
      <c r="K45" s="201"/>
      <c r="L45" s="201"/>
      <c r="M45" s="201"/>
      <c r="N45" s="201"/>
      <c r="O45" s="201"/>
      <c r="P45" s="202"/>
    </row>
    <row r="46" spans="1:16">
      <c r="B46" s="200"/>
      <c r="C46" s="201"/>
      <c r="D46" s="201"/>
      <c r="E46" s="201"/>
      <c r="F46" s="201"/>
      <c r="G46" s="201"/>
      <c r="H46" s="201"/>
      <c r="I46" s="201"/>
      <c r="J46" s="201"/>
      <c r="K46" s="201"/>
      <c r="L46" s="201"/>
      <c r="M46" s="201"/>
      <c r="N46" s="201"/>
      <c r="O46" s="201"/>
      <c r="P46" s="202"/>
    </row>
    <row r="47" spans="1:16">
      <c r="B47" s="200"/>
      <c r="C47" s="201"/>
      <c r="D47" s="201"/>
      <c r="E47" s="201"/>
      <c r="F47" s="201"/>
      <c r="G47" s="201"/>
      <c r="H47" s="201"/>
      <c r="I47" s="201"/>
      <c r="J47" s="201"/>
      <c r="K47" s="201"/>
      <c r="L47" s="201"/>
      <c r="M47" s="201"/>
      <c r="N47" s="201"/>
      <c r="O47" s="201"/>
      <c r="P47" s="202"/>
    </row>
    <row r="48" spans="1:16">
      <c r="B48" s="200"/>
      <c r="C48" s="201"/>
      <c r="D48" s="201"/>
      <c r="E48" s="201"/>
      <c r="F48" s="201"/>
      <c r="G48" s="201"/>
      <c r="H48" s="201"/>
      <c r="I48" s="201"/>
      <c r="J48" s="201"/>
      <c r="K48" s="201"/>
      <c r="L48" s="201"/>
      <c r="M48" s="201"/>
      <c r="N48" s="201"/>
      <c r="O48" s="201"/>
      <c r="P48" s="202"/>
    </row>
    <row r="49" spans="1:16">
      <c r="B49" s="203"/>
      <c r="C49" s="204"/>
      <c r="D49" s="204"/>
      <c r="E49" s="204"/>
      <c r="F49" s="204"/>
      <c r="G49" s="204"/>
      <c r="H49" s="204"/>
      <c r="I49" s="204"/>
      <c r="J49" s="204"/>
      <c r="K49" s="204"/>
      <c r="L49" s="204"/>
      <c r="M49" s="204"/>
      <c r="N49" s="204"/>
      <c r="O49" s="204"/>
      <c r="P49" s="205"/>
    </row>
    <row r="51" spans="1:16">
      <c r="A51" s="183" t="s">
        <v>208</v>
      </c>
      <c r="B51" s="183"/>
      <c r="C51" s="183"/>
      <c r="D51" s="183"/>
      <c r="E51" s="183"/>
      <c r="F51" s="183"/>
      <c r="G51" s="183"/>
      <c r="H51" s="183"/>
      <c r="I51" s="183"/>
      <c r="J51" s="183"/>
      <c r="K51" s="183"/>
      <c r="L51" s="183"/>
      <c r="M51" s="183"/>
      <c r="N51" s="183"/>
      <c r="O51" s="183"/>
      <c r="P51" s="183"/>
    </row>
    <row r="53" spans="1:16">
      <c r="A53" t="s">
        <v>209</v>
      </c>
    </row>
    <row r="55" spans="1:16">
      <c r="A55" s="184" t="s">
        <v>193</v>
      </c>
      <c r="B55" s="184"/>
      <c r="C55" s="184"/>
      <c r="D55" s="184"/>
      <c r="E55" s="184"/>
    </row>
  </sheetData>
  <sheetProtection selectLockedCells="1"/>
  <mergeCells count="25">
    <mergeCell ref="A32:M32"/>
    <mergeCell ref="A51:P51"/>
    <mergeCell ref="A55:E55"/>
    <mergeCell ref="A25:P25"/>
    <mergeCell ref="N32:P32"/>
    <mergeCell ref="B36:P40"/>
    <mergeCell ref="B43:P49"/>
    <mergeCell ref="A29:P29"/>
    <mergeCell ref="A30:F30"/>
    <mergeCell ref="H30:M30"/>
    <mergeCell ref="A27:P27"/>
    <mergeCell ref="A33:P33"/>
    <mergeCell ref="A1:P1"/>
    <mergeCell ref="A10:P10"/>
    <mergeCell ref="B23:F23"/>
    <mergeCell ref="B21:F21"/>
    <mergeCell ref="B19:F19"/>
    <mergeCell ref="B17:F17"/>
    <mergeCell ref="B15:F15"/>
    <mergeCell ref="L4:N4"/>
    <mergeCell ref="A3:N3"/>
    <mergeCell ref="A5:O5"/>
    <mergeCell ref="A6:O6"/>
    <mergeCell ref="A7:O7"/>
    <mergeCell ref="A8:O8"/>
  </mergeCells>
  <hyperlinks>
    <hyperlink ref="B15" location="'Travel Authorization'!A1" display="Travel Authorization"/>
    <hyperlink ref="B17" location="'Reimbursement Instructions'!A1" display="Reimbursement Form Instructions"/>
    <hyperlink ref="B19" location="'Reimbursement Form'!A1" display="Reimbursement Form"/>
    <hyperlink ref="B21" location="'Reim Continuation Page 1'!A1" display="Reimbursement Form Continuation Page 1"/>
    <hyperlink ref="B23" location="'Reim Continuation Page 2'!A1" display="Reimbursement Form Continuation Page 2"/>
    <hyperlink ref="A55" location="'Reimbursement Instructions'!A1" display="Reimbursement Form Instructions"/>
  </hyperlinks>
  <pageMargins left="0.7" right="0.7" top="0.75" bottom="0.75" header="0.3" footer="0.3"/>
  <pageSetup scale="61" fitToHeight="0"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pageSetUpPr fitToPage="1"/>
  </sheetPr>
  <dimension ref="A1:X70"/>
  <sheetViews>
    <sheetView showGridLines="0" showRowColHeaders="0" tabSelected="1" topLeftCell="A2" zoomScale="120" zoomScaleNormal="120" zoomScalePageLayoutView="120" workbookViewId="0">
      <selection activeCell="A14" sqref="A14:H14"/>
    </sheetView>
  </sheetViews>
  <sheetFormatPr baseColWidth="10" defaultColWidth="0" defaultRowHeight="15" customHeight="1" zeroHeight="1" x14ac:dyDescent="0"/>
  <cols>
    <col min="1" max="1" width="9.6640625" style="168" customWidth="1"/>
    <col min="2" max="6" width="9.1640625" style="168" customWidth="1"/>
    <col min="7" max="7" width="11" style="168" customWidth="1"/>
    <col min="8" max="11" width="9.1640625" style="168" customWidth="1"/>
    <col min="12" max="13" width="9.1640625" style="168" hidden="1" customWidth="1"/>
    <col min="14" max="14" width="84.1640625" style="101" hidden="1" customWidth="1"/>
    <col min="15" max="15" width="30.6640625" style="101" hidden="1" customWidth="1"/>
    <col min="16" max="16" width="17.5" style="101" hidden="1" customWidth="1"/>
    <col min="17" max="17" width="0" style="101" hidden="1" customWidth="1"/>
    <col min="18" max="18" width="2.1640625" style="101" hidden="1" customWidth="1"/>
    <col min="19" max="22" width="9.1640625" style="101" hidden="1" customWidth="1"/>
    <col min="23" max="16384" width="9.1640625" style="101" hidden="1"/>
  </cols>
  <sheetData>
    <row r="1" spans="1:22">
      <c r="A1" s="207" t="s">
        <v>123</v>
      </c>
      <c r="B1" s="207"/>
      <c r="C1" s="207"/>
      <c r="D1" s="207"/>
      <c r="E1" s="207"/>
      <c r="F1" s="207"/>
      <c r="G1" s="207"/>
      <c r="H1" s="207"/>
      <c r="I1" s="208" t="s">
        <v>124</v>
      </c>
      <c r="J1" s="208"/>
      <c r="N1" s="98" t="s">
        <v>125</v>
      </c>
      <c r="O1" s="99"/>
      <c r="P1" s="100">
        <v>1</v>
      </c>
    </row>
    <row r="2" spans="1:22" ht="3" customHeight="1">
      <c r="N2" s="209" t="s">
        <v>126</v>
      </c>
      <c r="O2" s="102"/>
      <c r="P2" s="103"/>
    </row>
    <row r="3" spans="1:22" ht="12" customHeight="1">
      <c r="A3" s="211" t="s">
        <v>464</v>
      </c>
      <c r="B3" s="211"/>
      <c r="C3" s="211"/>
      <c r="D3" s="211"/>
      <c r="E3" s="211"/>
      <c r="F3" s="211"/>
      <c r="G3" s="211"/>
      <c r="H3" s="211"/>
      <c r="I3" s="211"/>
      <c r="J3" s="211"/>
      <c r="K3" s="211"/>
      <c r="N3" s="210"/>
      <c r="O3" s="104"/>
      <c r="P3" s="105"/>
    </row>
    <row r="4" spans="1:22" ht="12" customHeight="1">
      <c r="A4" s="211"/>
      <c r="B4" s="211"/>
      <c r="C4" s="211"/>
      <c r="D4" s="211"/>
      <c r="E4" s="211"/>
      <c r="F4" s="211"/>
      <c r="G4" s="211"/>
      <c r="H4" s="211"/>
      <c r="I4" s="211"/>
      <c r="J4" s="211"/>
      <c r="K4" s="211"/>
    </row>
    <row r="5" spans="1:22" ht="12" customHeight="1">
      <c r="A5" s="211"/>
      <c r="B5" s="211"/>
      <c r="C5" s="211"/>
      <c r="D5" s="211"/>
      <c r="E5" s="211"/>
      <c r="F5" s="211"/>
      <c r="G5" s="211"/>
      <c r="H5" s="211"/>
      <c r="I5" s="211"/>
      <c r="J5" s="211"/>
      <c r="K5" s="211"/>
    </row>
    <row r="6" spans="1:22" ht="3" customHeight="1">
      <c r="B6" s="106"/>
      <c r="C6" s="107"/>
    </row>
    <row r="7" spans="1:22" s="109" customFormat="1" ht="10" customHeight="1">
      <c r="A7" s="212" t="s">
        <v>127</v>
      </c>
      <c r="B7" s="212"/>
      <c r="C7" s="212" t="s">
        <v>128</v>
      </c>
      <c r="D7" s="212"/>
      <c r="E7" s="212"/>
      <c r="F7" s="212"/>
      <c r="G7" s="212" t="s">
        <v>24</v>
      </c>
      <c r="H7" s="212"/>
      <c r="I7" s="212" t="s">
        <v>77</v>
      </c>
      <c r="J7" s="212"/>
      <c r="K7" s="212"/>
      <c r="L7" s="108"/>
      <c r="M7" s="108"/>
    </row>
    <row r="8" spans="1:22" s="111" customFormat="1" ht="18">
      <c r="A8" s="213"/>
      <c r="B8" s="214"/>
      <c r="C8" s="214" t="s">
        <v>218</v>
      </c>
      <c r="D8" s="214"/>
      <c r="E8" s="214"/>
      <c r="F8" s="214"/>
      <c r="G8" s="214" t="s">
        <v>219</v>
      </c>
      <c r="H8" s="214"/>
      <c r="I8" s="214" t="s">
        <v>220</v>
      </c>
      <c r="J8" s="214"/>
      <c r="K8" s="214"/>
      <c r="L8" s="110"/>
      <c r="M8" s="110"/>
    </row>
    <row r="9" spans="1:22" s="109" customFormat="1" ht="10" customHeight="1">
      <c r="A9" s="212" t="s">
        <v>129</v>
      </c>
      <c r="B9" s="212"/>
      <c r="C9" s="169" t="s">
        <v>130</v>
      </c>
      <c r="D9" s="212" t="s">
        <v>131</v>
      </c>
      <c r="E9" s="212"/>
      <c r="F9" s="169" t="s">
        <v>130</v>
      </c>
      <c r="G9" s="215" t="s">
        <v>132</v>
      </c>
      <c r="H9" s="216"/>
      <c r="I9" s="216"/>
      <c r="J9" s="216"/>
      <c r="K9" s="217"/>
      <c r="L9" s="108"/>
      <c r="M9" s="108"/>
    </row>
    <row r="10" spans="1:22" s="111" customFormat="1" ht="18">
      <c r="A10" s="213"/>
      <c r="B10" s="214"/>
      <c r="C10" s="112"/>
      <c r="D10" s="213"/>
      <c r="E10" s="214"/>
      <c r="F10" s="112"/>
      <c r="G10" s="220"/>
      <c r="H10" s="221"/>
      <c r="I10" s="221"/>
      <c r="J10" s="221"/>
      <c r="K10" s="222"/>
      <c r="L10" s="110"/>
      <c r="M10" s="110"/>
    </row>
    <row r="11" spans="1:22" ht="10" customHeight="1">
      <c r="A11" s="212" t="s">
        <v>133</v>
      </c>
      <c r="B11" s="212"/>
      <c r="C11" s="212"/>
      <c r="D11" s="212"/>
      <c r="E11" s="212"/>
      <c r="F11" s="212"/>
      <c r="G11" s="212"/>
      <c r="H11" s="212"/>
      <c r="I11" s="223" t="s">
        <v>215</v>
      </c>
      <c r="J11" s="224"/>
      <c r="K11" s="225"/>
    </row>
    <row r="12" spans="1:22" s="111" customFormat="1" ht="15.75" customHeight="1">
      <c r="A12" s="214" t="s">
        <v>221</v>
      </c>
      <c r="B12" s="214"/>
      <c r="C12" s="214"/>
      <c r="D12" s="214"/>
      <c r="E12" s="214"/>
      <c r="F12" s="214"/>
      <c r="G12" s="214"/>
      <c r="H12" s="214"/>
      <c r="I12" s="226"/>
      <c r="J12" s="227"/>
      <c r="K12" s="228"/>
      <c r="L12" s="110"/>
      <c r="M12" s="110"/>
      <c r="N12" s="84"/>
      <c r="O12" s="113">
        <v>1</v>
      </c>
      <c r="P12" s="229" t="s">
        <v>134</v>
      </c>
      <c r="Q12" s="229"/>
      <c r="R12" s="229"/>
      <c r="S12" s="229"/>
      <c r="T12" s="229"/>
      <c r="U12" s="229"/>
      <c r="V12" s="230"/>
    </row>
    <row r="13" spans="1:22" ht="10" customHeight="1">
      <c r="A13" s="212" t="s">
        <v>135</v>
      </c>
      <c r="B13" s="212"/>
      <c r="C13" s="212"/>
      <c r="D13" s="212"/>
      <c r="E13" s="212"/>
      <c r="F13" s="212"/>
      <c r="G13" s="212"/>
      <c r="H13" s="212"/>
      <c r="I13" s="233" t="str">
        <f>IF(O12=2," ",O13)</f>
        <v>Click Here for more information</v>
      </c>
      <c r="J13" s="234"/>
      <c r="K13" s="235"/>
      <c r="N13" s="114"/>
      <c r="O13" s="104" t="s">
        <v>136</v>
      </c>
      <c r="P13" s="231"/>
      <c r="Q13" s="231"/>
      <c r="R13" s="231"/>
      <c r="S13" s="231"/>
      <c r="T13" s="231"/>
      <c r="U13" s="231"/>
      <c r="V13" s="232"/>
    </row>
    <row r="14" spans="1:22" s="111" customFormat="1" ht="18">
      <c r="A14" s="214"/>
      <c r="B14" s="214"/>
      <c r="C14" s="214"/>
      <c r="D14" s="214"/>
      <c r="E14" s="214"/>
      <c r="F14" s="214"/>
      <c r="G14" s="214"/>
      <c r="H14" s="214"/>
      <c r="I14" s="236" t="str">
        <f>IF(O12=2,"-",P12)</f>
        <v xml:space="preserve">All international travelers must obtain insurance and comply with export controls. </v>
      </c>
      <c r="J14" s="237"/>
      <c r="K14" s="238"/>
      <c r="L14" s="110"/>
      <c r="M14" s="110"/>
      <c r="P14" s="115"/>
    </row>
    <row r="15" spans="1:22" ht="3" customHeight="1" thickBot="1">
      <c r="A15" s="116"/>
      <c r="B15" s="116"/>
      <c r="C15" s="116"/>
      <c r="D15" s="116"/>
      <c r="E15" s="116"/>
      <c r="F15" s="116"/>
      <c r="G15" s="116"/>
      <c r="H15" s="116"/>
      <c r="I15" s="116"/>
      <c r="J15" s="116"/>
      <c r="K15" s="116"/>
    </row>
    <row r="16" spans="1:22" ht="14">
      <c r="A16" s="117" t="s">
        <v>137</v>
      </c>
      <c r="B16" s="179"/>
      <c r="C16" s="179"/>
      <c r="D16" s="179"/>
      <c r="E16" s="179"/>
      <c r="F16" s="179"/>
      <c r="G16" s="179"/>
      <c r="H16" s="179"/>
      <c r="I16" s="179"/>
      <c r="J16" s="179"/>
      <c r="K16" s="179"/>
    </row>
    <row r="17" spans="1:22" ht="20" customHeight="1">
      <c r="A17" s="218" t="s">
        <v>138</v>
      </c>
      <c r="B17" s="218"/>
      <c r="C17" s="219" t="s">
        <v>139</v>
      </c>
      <c r="D17" s="219"/>
      <c r="E17" s="219"/>
      <c r="F17" s="219"/>
      <c r="G17" s="219"/>
      <c r="H17" s="219"/>
      <c r="I17" s="219"/>
      <c r="J17" s="219"/>
      <c r="K17" s="219"/>
    </row>
    <row r="18" spans="1:22" ht="3" customHeight="1">
      <c r="A18" s="108"/>
      <c r="B18" s="108"/>
      <c r="C18" s="170"/>
      <c r="D18" s="170"/>
      <c r="E18" s="170"/>
      <c r="F18" s="170"/>
      <c r="G18" s="170"/>
      <c r="H18" s="170"/>
      <c r="I18" s="170"/>
      <c r="J18" s="170"/>
      <c r="K18" s="170"/>
    </row>
    <row r="19" spans="1:22" ht="10" customHeight="1">
      <c r="B19" s="118" t="s">
        <v>140</v>
      </c>
      <c r="C19" s="119"/>
      <c r="D19" s="120" t="s">
        <v>141</v>
      </c>
      <c r="E19" s="120" t="s">
        <v>142</v>
      </c>
      <c r="F19" s="120" t="s">
        <v>1</v>
      </c>
      <c r="G19" s="121" t="s">
        <v>143</v>
      </c>
      <c r="I19" s="239" t="s">
        <v>144</v>
      </c>
      <c r="J19" s="239"/>
    </row>
    <row r="20" spans="1:22" ht="14">
      <c r="B20" s="240"/>
      <c r="C20" s="240"/>
      <c r="D20" s="122"/>
      <c r="E20" s="171">
        <v>0</v>
      </c>
      <c r="F20" s="123">
        <v>0</v>
      </c>
      <c r="G20" s="124">
        <v>0</v>
      </c>
      <c r="H20" s="125"/>
      <c r="I20" s="241">
        <f>E20*F20*G20</f>
        <v>0</v>
      </c>
      <c r="J20" s="241"/>
      <c r="N20" s="126" t="s">
        <v>145</v>
      </c>
      <c r="O20" s="99">
        <v>1</v>
      </c>
      <c r="P20" s="100" t="s">
        <v>146</v>
      </c>
    </row>
    <row r="21" spans="1:22" ht="14">
      <c r="B21" s="240"/>
      <c r="C21" s="240"/>
      <c r="D21" s="122"/>
      <c r="E21" s="171">
        <v>0</v>
      </c>
      <c r="F21" s="123">
        <v>0</v>
      </c>
      <c r="G21" s="124">
        <v>0</v>
      </c>
      <c r="H21" s="125"/>
      <c r="I21" s="241">
        <f>E21*F21*G21</f>
        <v>0</v>
      </c>
      <c r="J21" s="241"/>
      <c r="N21" s="114" t="s">
        <v>147</v>
      </c>
      <c r="O21" s="104">
        <v>1</v>
      </c>
      <c r="P21" s="105" t="s">
        <v>148</v>
      </c>
    </row>
    <row r="22" spans="1:22" ht="24" customHeight="1">
      <c r="A22" s="250" t="s">
        <v>149</v>
      </c>
      <c r="B22" s="250"/>
      <c r="C22" s="250"/>
      <c r="D22" s="250"/>
      <c r="E22" s="250"/>
      <c r="H22" s="251" t="str">
        <f>IF(N22=TRUE,Q22,IF(O22=TRUE,Q22," "))</f>
        <v xml:space="preserve"> </v>
      </c>
      <c r="I22" s="251"/>
      <c r="J22" s="251"/>
      <c r="K22" s="251"/>
      <c r="N22" s="126" t="b">
        <v>0</v>
      </c>
      <c r="O22" s="99" t="b">
        <v>0</v>
      </c>
      <c r="P22" s="99"/>
      <c r="Q22" s="242" t="s">
        <v>150</v>
      </c>
      <c r="R22" s="242"/>
      <c r="S22" s="242"/>
      <c r="T22" s="242"/>
      <c r="U22" s="242"/>
      <c r="V22" s="243"/>
    </row>
    <row r="23" spans="1:22" ht="14">
      <c r="A23" s="246" t="s">
        <v>151</v>
      </c>
      <c r="B23" s="246"/>
      <c r="C23" s="247"/>
      <c r="D23" s="248">
        <v>0</v>
      </c>
      <c r="E23" s="248"/>
      <c r="F23" s="168" t="s">
        <v>152</v>
      </c>
      <c r="G23" s="127">
        <v>0</v>
      </c>
      <c r="I23" s="241">
        <f>D23*G23</f>
        <v>0</v>
      </c>
      <c r="J23" s="241"/>
      <c r="N23" s="114"/>
      <c r="O23" s="104"/>
      <c r="P23" s="104"/>
      <c r="Q23" s="244"/>
      <c r="R23" s="244"/>
      <c r="S23" s="244"/>
      <c r="T23" s="244"/>
      <c r="U23" s="244"/>
      <c r="V23" s="245"/>
    </row>
    <row r="24" spans="1:22" ht="3" customHeight="1">
      <c r="A24" s="172"/>
      <c r="B24" s="172"/>
      <c r="C24" s="172"/>
    </row>
    <row r="25" spans="1:22" ht="14">
      <c r="A25" s="172" t="s">
        <v>153</v>
      </c>
      <c r="B25" s="246"/>
      <c r="C25" s="247"/>
      <c r="D25" s="240"/>
      <c r="E25" s="240"/>
      <c r="F25" s="240"/>
      <c r="G25" s="240"/>
      <c r="I25" s="249">
        <v>0</v>
      </c>
      <c r="J25" s="249"/>
      <c r="P25" s="128" t="b">
        <v>0</v>
      </c>
    </row>
    <row r="26" spans="1:22" ht="3" customHeight="1">
      <c r="I26" s="168">
        <v>0</v>
      </c>
    </row>
    <row r="27" spans="1:22" ht="14">
      <c r="A27" s="186" t="s">
        <v>154</v>
      </c>
      <c r="B27" s="186"/>
      <c r="C27" s="186"/>
      <c r="D27" s="240"/>
      <c r="E27" s="240"/>
      <c r="F27" s="240"/>
      <c r="G27" s="240"/>
      <c r="I27" s="249">
        <v>0</v>
      </c>
      <c r="J27" s="249"/>
    </row>
    <row r="28" spans="1:22" ht="3" customHeight="1"/>
    <row r="29" spans="1:22" ht="14">
      <c r="A29" s="172" t="s">
        <v>155</v>
      </c>
      <c r="D29" s="256"/>
      <c r="E29" s="257"/>
      <c r="F29" s="257"/>
      <c r="G29" s="258"/>
      <c r="I29" s="249">
        <v>0</v>
      </c>
      <c r="J29" s="249"/>
    </row>
    <row r="30" spans="1:22" ht="3" customHeight="1" thickBot="1">
      <c r="A30" s="64"/>
      <c r="B30" s="64"/>
      <c r="C30" s="64"/>
      <c r="D30" s="64"/>
      <c r="E30" s="64"/>
      <c r="F30" s="64"/>
      <c r="G30" s="64"/>
      <c r="H30" s="64"/>
      <c r="I30" s="64"/>
      <c r="J30" s="64"/>
      <c r="K30" s="64"/>
    </row>
    <row r="31" spans="1:22" ht="14">
      <c r="A31" s="130" t="s">
        <v>156</v>
      </c>
      <c r="N31" s="126"/>
      <c r="O31" s="99" t="b">
        <v>0</v>
      </c>
      <c r="P31" s="99"/>
      <c r="Q31" s="99"/>
      <c r="R31" s="100"/>
    </row>
    <row r="32" spans="1:22" ht="14">
      <c r="A32" s="259" t="s">
        <v>7</v>
      </c>
      <c r="B32" s="171">
        <v>0</v>
      </c>
      <c r="C32" s="131" t="s">
        <v>157</v>
      </c>
      <c r="D32" s="171">
        <v>0</v>
      </c>
      <c r="E32" s="132"/>
      <c r="F32" s="132"/>
      <c r="G32" s="132"/>
      <c r="H32" s="133"/>
      <c r="I32" s="241">
        <f>B32*D32</f>
        <v>0</v>
      </c>
      <c r="J32" s="241"/>
      <c r="N32" s="134" t="s">
        <v>158</v>
      </c>
      <c r="O32" s="102"/>
      <c r="P32" s="102"/>
      <c r="Q32" s="102"/>
      <c r="R32" s="103"/>
    </row>
    <row r="33" spans="1:22" ht="14">
      <c r="A33" s="260"/>
      <c r="B33" s="171">
        <v>0</v>
      </c>
      <c r="C33" s="135" t="s">
        <v>157</v>
      </c>
      <c r="D33" s="171">
        <v>0</v>
      </c>
      <c r="E33" s="179"/>
      <c r="F33" s="179"/>
      <c r="G33" s="179"/>
      <c r="H33" s="136"/>
      <c r="I33" s="241">
        <f>B33*D33</f>
        <v>0</v>
      </c>
      <c r="J33" s="241"/>
      <c r="N33" s="134" t="s">
        <v>159</v>
      </c>
      <c r="O33" s="102"/>
      <c r="P33" s="102">
        <v>1</v>
      </c>
      <c r="Q33" s="102"/>
      <c r="R33" s="103"/>
    </row>
    <row r="34" spans="1:22" ht="14">
      <c r="A34" s="261"/>
      <c r="B34" s="171">
        <v>0</v>
      </c>
      <c r="C34" s="137" t="s">
        <v>157</v>
      </c>
      <c r="D34" s="171">
        <v>0</v>
      </c>
      <c r="E34" s="119"/>
      <c r="F34" s="119"/>
      <c r="G34" s="119"/>
      <c r="H34" s="138"/>
      <c r="I34" s="241">
        <f>B34*D34</f>
        <v>0</v>
      </c>
      <c r="J34" s="241"/>
      <c r="N34" s="114" t="s">
        <v>160</v>
      </c>
      <c r="O34" s="104"/>
      <c r="P34" s="104"/>
      <c r="Q34" s="104"/>
      <c r="R34" s="105"/>
    </row>
    <row r="35" spans="1:22" ht="3" customHeight="1">
      <c r="C35" s="139"/>
    </row>
    <row r="36" spans="1:22" ht="14">
      <c r="A36" s="175" t="s">
        <v>6</v>
      </c>
      <c r="B36" s="171">
        <v>0</v>
      </c>
      <c r="C36" s="131" t="s">
        <v>157</v>
      </c>
      <c r="D36" s="171">
        <v>0</v>
      </c>
      <c r="E36" s="132"/>
      <c r="F36" s="132"/>
      <c r="G36" s="132"/>
      <c r="H36" s="132"/>
      <c r="I36" s="241">
        <f>B36*D36</f>
        <v>0</v>
      </c>
      <c r="J36" s="241"/>
      <c r="N36" s="126" t="s">
        <v>161</v>
      </c>
      <c r="O36" s="99" t="b">
        <v>1</v>
      </c>
      <c r="P36" s="99"/>
      <c r="Q36" s="99"/>
      <c r="R36" s="99">
        <v>2</v>
      </c>
      <c r="S36" s="99"/>
      <c r="T36" s="99"/>
      <c r="U36" s="99"/>
      <c r="V36" s="100"/>
    </row>
    <row r="37" spans="1:22" ht="14">
      <c r="A37" s="140"/>
      <c r="B37" s="179"/>
      <c r="C37" s="179"/>
      <c r="D37" s="179"/>
      <c r="E37" s="179"/>
      <c r="F37" s="179"/>
      <c r="G37" s="179"/>
      <c r="H37" s="179"/>
      <c r="I37" s="179"/>
      <c r="J37" s="136"/>
      <c r="N37" s="134" t="s">
        <v>162</v>
      </c>
      <c r="O37" s="102"/>
      <c r="P37" s="102"/>
      <c r="Q37" s="102"/>
      <c r="R37" s="102"/>
      <c r="S37" s="102"/>
      <c r="T37" s="102"/>
      <c r="U37" s="102"/>
      <c r="V37" s="103"/>
    </row>
    <row r="38" spans="1:22" ht="12" customHeight="1">
      <c r="A38" s="141"/>
      <c r="B38" s="119"/>
      <c r="C38" s="119"/>
      <c r="D38" s="119"/>
      <c r="E38" s="119"/>
      <c r="F38" s="119"/>
      <c r="G38" s="119"/>
      <c r="H38" s="119"/>
      <c r="I38" s="119"/>
      <c r="J38" s="138"/>
      <c r="N38" s="114" t="s">
        <v>163</v>
      </c>
      <c r="O38" s="104"/>
      <c r="P38" s="104"/>
      <c r="Q38" s="104"/>
      <c r="R38" s="104"/>
      <c r="S38" s="104"/>
      <c r="T38" s="104"/>
      <c r="U38" s="104"/>
      <c r="V38" s="105"/>
    </row>
    <row r="39" spans="1:22" ht="3" customHeight="1" thickBot="1">
      <c r="A39" s="64"/>
      <c r="B39" s="64"/>
      <c r="C39" s="64"/>
      <c r="D39" s="64"/>
      <c r="E39" s="64"/>
      <c r="F39" s="64"/>
      <c r="G39" s="64"/>
      <c r="H39" s="64"/>
      <c r="I39" s="64"/>
      <c r="J39" s="64"/>
      <c r="K39" s="64"/>
    </row>
    <row r="40" spans="1:22" ht="3" customHeight="1"/>
    <row r="41" spans="1:22" ht="14">
      <c r="A41" s="130" t="s">
        <v>10</v>
      </c>
      <c r="C41" s="262" t="s">
        <v>164</v>
      </c>
      <c r="D41" s="262"/>
      <c r="E41" s="262"/>
      <c r="F41" s="262"/>
      <c r="G41" s="262"/>
      <c r="H41" s="263"/>
      <c r="I41" s="249">
        <v>0</v>
      </c>
      <c r="J41" s="249"/>
    </row>
    <row r="42" spans="1:22" ht="3" customHeight="1" thickBot="1">
      <c r="A42" s="142"/>
      <c r="B42" s="64"/>
      <c r="C42" s="143"/>
      <c r="D42" s="143"/>
      <c r="E42" s="143"/>
      <c r="F42" s="143"/>
      <c r="G42" s="143"/>
      <c r="H42" s="143"/>
      <c r="I42" s="144"/>
      <c r="J42" s="144"/>
      <c r="K42" s="64"/>
    </row>
    <row r="43" spans="1:22" ht="3" customHeight="1">
      <c r="A43" s="130"/>
      <c r="C43" s="173"/>
      <c r="D43" s="173"/>
      <c r="E43" s="173"/>
      <c r="F43" s="173"/>
      <c r="G43" s="173"/>
      <c r="H43" s="145"/>
      <c r="I43" s="176"/>
      <c r="J43" s="176"/>
    </row>
    <row r="44" spans="1:22" ht="14">
      <c r="A44" s="130"/>
      <c r="D44" s="146"/>
      <c r="E44" s="264" t="s">
        <v>165</v>
      </c>
      <c r="F44" s="264"/>
      <c r="G44" s="264"/>
      <c r="H44" s="265"/>
      <c r="I44" s="241">
        <f>SUM(I41,I36,I32:J34,I23,I25,I27,I29,I20:J21)</f>
        <v>0</v>
      </c>
      <c r="J44" s="241"/>
    </row>
    <row r="45" spans="1:22" ht="3" customHeight="1">
      <c r="A45" s="130"/>
      <c r="D45" s="146"/>
      <c r="E45" s="174"/>
      <c r="F45" s="174"/>
      <c r="G45" s="174"/>
      <c r="H45" s="180"/>
      <c r="I45" s="181"/>
      <c r="J45" s="181"/>
    </row>
    <row r="46" spans="1:22" ht="14">
      <c r="A46" s="117"/>
      <c r="B46" s="179"/>
      <c r="C46" s="145"/>
      <c r="D46" s="252" t="s">
        <v>216</v>
      </c>
      <c r="E46" s="252"/>
      <c r="F46" s="252"/>
      <c r="G46" s="252"/>
      <c r="H46" s="253"/>
      <c r="I46" s="254"/>
      <c r="J46" s="255"/>
      <c r="K46" s="102"/>
    </row>
    <row r="47" spans="1:22" ht="3" customHeight="1" thickBot="1">
      <c r="A47" s="142"/>
      <c r="B47" s="64"/>
      <c r="C47" s="143"/>
      <c r="D47" s="143"/>
      <c r="E47" s="143"/>
      <c r="F47" s="143"/>
      <c r="G47" s="143"/>
      <c r="H47" s="143"/>
      <c r="I47" s="144"/>
      <c r="J47" s="144"/>
      <c r="K47" s="64"/>
    </row>
    <row r="48" spans="1:22" ht="14">
      <c r="A48" s="117" t="s">
        <v>166</v>
      </c>
      <c r="B48" s="179"/>
      <c r="C48" s="145"/>
      <c r="D48" s="145"/>
      <c r="E48" s="145"/>
      <c r="F48" s="145"/>
      <c r="G48" s="145"/>
      <c r="H48" s="145"/>
      <c r="I48" s="176"/>
      <c r="J48" s="176"/>
      <c r="K48" s="179"/>
    </row>
    <row r="49" spans="1:24" ht="15" customHeight="1">
      <c r="A49" s="266" t="str">
        <f>IF(O12=2,N49,N54)</f>
        <v>I understand that any travel advance made by the University is a loan to me and I am personally responsible for all monies advanced. I also agree to repay immediately any advance issued for a trip not taken.  If I fail to settle this advance within 30 days after the trip is completed the Payroll Office may deduct the advance from my next salary payment. Further, I certify that only authorized licensed drivers will be allowed to drive any University vehicle issued by this request.  I agree to follow all University policies and procedures on obtaining international travel insurance and complying with export control regulations.  I have reviewed this travel authorization and verify that this travel is for official University business, that the information contained is true and accurate, and I hereby agree to the terms and conditions of this authorization.</v>
      </c>
      <c r="B49" s="266"/>
      <c r="C49" s="266"/>
      <c r="D49" s="266"/>
      <c r="E49" s="266"/>
      <c r="F49" s="266"/>
      <c r="G49" s="266"/>
      <c r="H49" s="266"/>
      <c r="I49" s="266"/>
      <c r="J49" s="266"/>
      <c r="K49" s="266"/>
      <c r="N49" s="267" t="s">
        <v>167</v>
      </c>
      <c r="O49" s="268"/>
      <c r="P49" s="268"/>
      <c r="Q49" s="268"/>
      <c r="R49" s="268"/>
      <c r="S49" s="268"/>
      <c r="T49" s="268"/>
      <c r="U49" s="268"/>
      <c r="V49" s="269"/>
      <c r="W49" s="147"/>
      <c r="X49" s="147"/>
    </row>
    <row r="50" spans="1:24" ht="14">
      <c r="A50" s="266"/>
      <c r="B50" s="266"/>
      <c r="C50" s="266"/>
      <c r="D50" s="266"/>
      <c r="E50" s="266"/>
      <c r="F50" s="266"/>
      <c r="G50" s="266"/>
      <c r="H50" s="266"/>
      <c r="I50" s="266"/>
      <c r="J50" s="266"/>
      <c r="K50" s="266"/>
      <c r="N50" s="270"/>
      <c r="O50" s="271"/>
      <c r="P50" s="271"/>
      <c r="Q50" s="271"/>
      <c r="R50" s="271"/>
      <c r="S50" s="271"/>
      <c r="T50" s="271"/>
      <c r="U50" s="271"/>
      <c r="V50" s="272"/>
    </row>
    <row r="51" spans="1:24" ht="14">
      <c r="A51" s="266"/>
      <c r="B51" s="266"/>
      <c r="C51" s="266"/>
      <c r="D51" s="266"/>
      <c r="E51" s="266"/>
      <c r="F51" s="266"/>
      <c r="G51" s="266"/>
      <c r="H51" s="266"/>
      <c r="I51" s="266"/>
      <c r="J51" s="266"/>
      <c r="K51" s="266"/>
      <c r="N51" s="270"/>
      <c r="O51" s="271"/>
      <c r="P51" s="271"/>
      <c r="Q51" s="271"/>
      <c r="R51" s="271"/>
      <c r="S51" s="271"/>
      <c r="T51" s="271"/>
      <c r="U51" s="271"/>
      <c r="V51" s="272"/>
    </row>
    <row r="52" spans="1:24" ht="14">
      <c r="A52" s="266"/>
      <c r="B52" s="266"/>
      <c r="C52" s="266"/>
      <c r="D52" s="266"/>
      <c r="E52" s="266"/>
      <c r="F52" s="266"/>
      <c r="G52" s="266"/>
      <c r="H52" s="266"/>
      <c r="I52" s="266"/>
      <c r="J52" s="266"/>
      <c r="K52" s="266"/>
      <c r="N52" s="270"/>
      <c r="O52" s="271"/>
      <c r="P52" s="271"/>
      <c r="Q52" s="271"/>
      <c r="R52" s="271"/>
      <c r="S52" s="271"/>
      <c r="T52" s="271"/>
      <c r="U52" s="271"/>
      <c r="V52" s="272"/>
    </row>
    <row r="53" spans="1:24" ht="14">
      <c r="A53" s="266"/>
      <c r="B53" s="266"/>
      <c r="C53" s="266"/>
      <c r="D53" s="266"/>
      <c r="E53" s="266"/>
      <c r="F53" s="266"/>
      <c r="G53" s="266"/>
      <c r="H53" s="266"/>
      <c r="I53" s="266"/>
      <c r="J53" s="266"/>
      <c r="K53" s="266"/>
      <c r="N53" s="270"/>
      <c r="O53" s="271"/>
      <c r="P53" s="271"/>
      <c r="Q53" s="271"/>
      <c r="R53" s="271"/>
      <c r="S53" s="271"/>
      <c r="T53" s="271"/>
      <c r="U53" s="271"/>
      <c r="V53" s="272"/>
    </row>
    <row r="54" spans="1:24" ht="20" customHeight="1">
      <c r="A54" s="273" t="s">
        <v>168</v>
      </c>
      <c r="B54" s="273"/>
      <c r="C54" s="273"/>
      <c r="D54" s="273"/>
      <c r="E54" s="274"/>
      <c r="F54" s="274"/>
      <c r="G54" s="274"/>
      <c r="H54" s="274"/>
      <c r="I54" s="176" t="s">
        <v>0</v>
      </c>
      <c r="J54" s="148"/>
      <c r="N54" s="270" t="s">
        <v>169</v>
      </c>
      <c r="O54" s="271"/>
      <c r="P54" s="271"/>
      <c r="Q54" s="271"/>
      <c r="R54" s="271"/>
      <c r="S54" s="271"/>
      <c r="T54" s="271"/>
      <c r="U54" s="271"/>
      <c r="V54" s="272"/>
    </row>
    <row r="55" spans="1:24" ht="3" customHeight="1" thickBot="1">
      <c r="A55" s="64"/>
      <c r="B55" s="64"/>
      <c r="C55" s="64"/>
      <c r="D55" s="64"/>
      <c r="E55" s="64"/>
      <c r="F55" s="64"/>
      <c r="G55" s="64"/>
      <c r="H55" s="64"/>
      <c r="I55" s="64"/>
      <c r="J55" s="64"/>
      <c r="K55" s="64"/>
      <c r="N55" s="270"/>
      <c r="O55" s="271"/>
      <c r="P55" s="271"/>
      <c r="Q55" s="271"/>
      <c r="R55" s="271"/>
      <c r="S55" s="271"/>
      <c r="T55" s="271"/>
      <c r="U55" s="271"/>
      <c r="V55" s="272"/>
    </row>
    <row r="56" spans="1:24" ht="14">
      <c r="A56" s="130" t="s">
        <v>170</v>
      </c>
      <c r="B56" s="278" t="str">
        <f>IF(OR(O31=TRUE,O36=TRUE),O62,N62)</f>
        <v>for travel and excess subsistence</v>
      </c>
      <c r="C56" s="278"/>
      <c r="D56" s="278"/>
      <c r="E56" s="278"/>
      <c r="F56" s="278"/>
      <c r="G56" s="278"/>
      <c r="H56" s="278"/>
      <c r="I56" s="130" t="s">
        <v>171</v>
      </c>
      <c r="N56" s="270"/>
      <c r="O56" s="271"/>
      <c r="P56" s="271"/>
      <c r="Q56" s="271"/>
      <c r="R56" s="271"/>
      <c r="S56" s="271"/>
      <c r="T56" s="271"/>
      <c r="U56" s="271"/>
      <c r="V56" s="272"/>
    </row>
    <row r="57" spans="1:24" ht="5" customHeight="1">
      <c r="N57" s="270"/>
      <c r="O57" s="271"/>
      <c r="P57" s="271"/>
      <c r="Q57" s="271"/>
      <c r="R57" s="271"/>
      <c r="S57" s="271"/>
      <c r="T57" s="271"/>
      <c r="U57" s="271"/>
      <c r="V57" s="272"/>
    </row>
    <row r="58" spans="1:24" ht="18">
      <c r="A58" s="149" t="s">
        <v>172</v>
      </c>
      <c r="B58" s="110"/>
      <c r="C58" s="279"/>
      <c r="D58" s="279"/>
      <c r="E58" s="279"/>
      <c r="F58" s="279"/>
      <c r="G58" s="150"/>
      <c r="H58" s="151"/>
      <c r="I58" s="152"/>
      <c r="J58" s="153"/>
      <c r="K58" s="110"/>
      <c r="N58" s="270"/>
      <c r="O58" s="271"/>
      <c r="P58" s="271"/>
      <c r="Q58" s="271"/>
      <c r="R58" s="271"/>
      <c r="S58" s="271"/>
      <c r="T58" s="271"/>
      <c r="U58" s="271"/>
      <c r="V58" s="272"/>
    </row>
    <row r="59" spans="1:24" ht="10" customHeight="1">
      <c r="C59" s="154" t="s">
        <v>173</v>
      </c>
      <c r="G59" s="154" t="s">
        <v>0</v>
      </c>
      <c r="H59" s="155"/>
      <c r="I59" s="280"/>
      <c r="J59" s="280"/>
      <c r="N59" s="270"/>
      <c r="O59" s="271"/>
      <c r="P59" s="271"/>
      <c r="Q59" s="271"/>
      <c r="R59" s="271"/>
      <c r="S59" s="271"/>
      <c r="T59" s="271"/>
      <c r="U59" s="271"/>
      <c r="V59" s="272"/>
    </row>
    <row r="60" spans="1:24" s="111" customFormat="1" ht="18">
      <c r="A60" s="149" t="s">
        <v>174</v>
      </c>
      <c r="B60" s="110"/>
      <c r="C60" s="279"/>
      <c r="D60" s="279"/>
      <c r="E60" s="279"/>
      <c r="F60" s="279"/>
      <c r="G60" s="150"/>
      <c r="H60" s="168"/>
      <c r="I60" s="152"/>
      <c r="J60" s="153"/>
      <c r="K60" s="168"/>
      <c r="L60" s="110"/>
      <c r="M60" s="110"/>
      <c r="N60" s="270"/>
      <c r="O60" s="271"/>
      <c r="P60" s="271"/>
      <c r="Q60" s="271"/>
      <c r="R60" s="271"/>
      <c r="S60" s="271"/>
      <c r="T60" s="271"/>
      <c r="U60" s="271"/>
      <c r="V60" s="272"/>
    </row>
    <row r="61" spans="1:24" ht="10" customHeight="1">
      <c r="C61" s="154" t="s">
        <v>173</v>
      </c>
      <c r="G61" s="154" t="s">
        <v>0</v>
      </c>
      <c r="I61" s="156"/>
      <c r="J61" s="156"/>
      <c r="N61" s="275"/>
      <c r="O61" s="276"/>
      <c r="P61" s="276"/>
      <c r="Q61" s="276"/>
      <c r="R61" s="276"/>
      <c r="S61" s="276"/>
      <c r="T61" s="276"/>
      <c r="U61" s="276"/>
      <c r="V61" s="277"/>
    </row>
    <row r="62" spans="1:24" ht="18">
      <c r="A62" s="149" t="s">
        <v>174</v>
      </c>
      <c r="B62" s="110"/>
      <c r="C62" s="279"/>
      <c r="D62" s="279"/>
      <c r="E62" s="279"/>
      <c r="F62" s="279"/>
      <c r="G62" s="150"/>
      <c r="I62" s="152"/>
      <c r="J62" s="153"/>
      <c r="N62" s="157" t="s">
        <v>175</v>
      </c>
      <c r="O62" s="158" t="s">
        <v>176</v>
      </c>
      <c r="P62" s="158"/>
      <c r="Q62" s="159"/>
    </row>
    <row r="63" spans="1:24" ht="10" customHeight="1" thickBot="1">
      <c r="A63" s="64"/>
      <c r="B63" s="64"/>
      <c r="C63" s="160" t="s">
        <v>173</v>
      </c>
      <c r="D63" s="64"/>
      <c r="E63" s="64"/>
      <c r="F63" s="64"/>
      <c r="G63" s="160" t="s">
        <v>0</v>
      </c>
      <c r="H63" s="64"/>
      <c r="I63" s="64"/>
      <c r="J63" s="64"/>
      <c r="K63" s="64"/>
    </row>
    <row r="64" spans="1:24" ht="14">
      <c r="A64" s="130" t="s">
        <v>217</v>
      </c>
      <c r="N64" s="126" t="str">
        <f>IF(I46&gt;0,"TRUE","FALSE")</f>
        <v>FALSE</v>
      </c>
      <c r="O64" s="99"/>
      <c r="P64" s="99"/>
      <c r="Q64" s="99"/>
      <c r="R64" s="99"/>
      <c r="S64" s="99"/>
      <c r="T64" s="100"/>
    </row>
    <row r="65" spans="1:20" ht="5" customHeight="1">
      <c r="A65" s="130"/>
      <c r="N65" s="134"/>
      <c r="O65" s="102"/>
      <c r="P65" s="102"/>
      <c r="Q65" s="102"/>
      <c r="R65" s="102"/>
      <c r="S65" s="102"/>
      <c r="T65" s="103"/>
    </row>
    <row r="66" spans="1:20" ht="14">
      <c r="A66" s="281" t="str">
        <f>IF(N64="TRUE",N66," ")</f>
        <v xml:space="preserve"> </v>
      </c>
      <c r="B66" s="282" t="str">
        <f>IF(N64="TRUE",O66," ")</f>
        <v xml:space="preserve"> </v>
      </c>
      <c r="C66" s="283"/>
      <c r="E66" s="286" t="str">
        <f>IF(N64="TRUE",P66," ")</f>
        <v xml:space="preserve"> </v>
      </c>
      <c r="F66" s="288"/>
      <c r="G66" s="290" t="str">
        <f>IF(N64="TRUE",R66," ")</f>
        <v xml:space="preserve"> </v>
      </c>
      <c r="H66" s="291"/>
      <c r="I66" s="297" t="str">
        <f>IF(N64="TRUE",I46," ")</f>
        <v xml:space="preserve"> </v>
      </c>
      <c r="J66" s="298"/>
      <c r="N66" s="299" t="s">
        <v>24</v>
      </c>
      <c r="O66" s="300" t="str">
        <f>G8</f>
        <v>Enter BID</v>
      </c>
      <c r="P66" s="301" t="s">
        <v>177</v>
      </c>
      <c r="Q66" s="102"/>
      <c r="R66" s="296" t="s">
        <v>178</v>
      </c>
      <c r="S66" s="296"/>
      <c r="T66" s="103"/>
    </row>
    <row r="67" spans="1:20" ht="14">
      <c r="A67" s="281"/>
      <c r="B67" s="284"/>
      <c r="C67" s="285"/>
      <c r="E67" s="287"/>
      <c r="F67" s="289"/>
      <c r="G67" s="161"/>
      <c r="H67" s="162"/>
      <c r="I67" s="125"/>
      <c r="J67" s="125"/>
      <c r="N67" s="299"/>
      <c r="O67" s="300"/>
      <c r="P67" s="301"/>
      <c r="Q67" s="102"/>
      <c r="R67" s="102"/>
      <c r="S67" s="102"/>
      <c r="T67" s="103"/>
    </row>
    <row r="68" spans="1:20" ht="3" customHeight="1">
      <c r="A68" s="135"/>
      <c r="B68" s="163"/>
      <c r="C68" s="163"/>
      <c r="E68" s="164"/>
      <c r="F68" s="163"/>
      <c r="G68" s="125"/>
      <c r="H68" s="162"/>
      <c r="I68" s="125"/>
      <c r="J68" s="125"/>
      <c r="N68" s="134"/>
      <c r="O68" s="102"/>
      <c r="P68" s="102"/>
      <c r="Q68" s="102"/>
      <c r="R68" s="102"/>
      <c r="S68" s="102"/>
      <c r="T68" s="103"/>
    </row>
    <row r="69" spans="1:20" ht="14">
      <c r="A69" s="168" t="str">
        <f>IF(N64="TRUE",N69," ")</f>
        <v xml:space="preserve"> </v>
      </c>
      <c r="B69" s="292"/>
      <c r="C69" s="293"/>
      <c r="D69" s="177" t="str">
        <f>IF(N64="TRUE",P69," ")</f>
        <v xml:space="preserve"> </v>
      </c>
      <c r="E69" s="292"/>
      <c r="F69" s="293"/>
      <c r="G69" s="290" t="str">
        <f>IF(N64="TRUE",R69," ")</f>
        <v xml:space="preserve"> </v>
      </c>
      <c r="H69" s="294"/>
      <c r="I69" s="295"/>
      <c r="J69" s="122"/>
      <c r="N69" s="128" t="s">
        <v>179</v>
      </c>
      <c r="O69" s="128"/>
      <c r="P69" s="178" t="s">
        <v>0</v>
      </c>
      <c r="Q69" s="128"/>
      <c r="R69" s="296" t="s">
        <v>180</v>
      </c>
      <c r="S69" s="296"/>
      <c r="T69" s="296"/>
    </row>
    <row r="70" spans="1:20" ht="14"/>
  </sheetData>
  <sheetProtection algorithmName="SHA-512" hashValue="iNhmgRfXk+dQVRhio73dQQ5I2whmBjVMrKxuHrCcIexUdJr5+CH8rPo5Lduibl4KPFaGLTJkUDg7t4P6yaVUxw==" saltValue="Qm6blavBV6dkk6jY4b52SQ==" spinCount="100000" sheet="1" objects="1" scenarios="1" selectLockedCells="1"/>
  <mergeCells count="82">
    <mergeCell ref="B69:C69"/>
    <mergeCell ref="E69:F69"/>
    <mergeCell ref="G69:I69"/>
    <mergeCell ref="R69:T69"/>
    <mergeCell ref="C62:F62"/>
    <mergeCell ref="I66:J66"/>
    <mergeCell ref="N66:N67"/>
    <mergeCell ref="O66:O67"/>
    <mergeCell ref="P66:P67"/>
    <mergeCell ref="R66:S66"/>
    <mergeCell ref="A66:A67"/>
    <mergeCell ref="B66:C67"/>
    <mergeCell ref="E66:E67"/>
    <mergeCell ref="F66:F67"/>
    <mergeCell ref="G66:H66"/>
    <mergeCell ref="A49:K53"/>
    <mergeCell ref="N49:V53"/>
    <mergeCell ref="A54:D54"/>
    <mergeCell ref="E54:H54"/>
    <mergeCell ref="N54:V61"/>
    <mergeCell ref="B56:H56"/>
    <mergeCell ref="C58:F58"/>
    <mergeCell ref="I59:J59"/>
    <mergeCell ref="C60:F60"/>
    <mergeCell ref="D46:H46"/>
    <mergeCell ref="I46:J46"/>
    <mergeCell ref="A27:C27"/>
    <mergeCell ref="D27:G27"/>
    <mergeCell ref="I27:J27"/>
    <mergeCell ref="D29:G29"/>
    <mergeCell ref="I29:J29"/>
    <mergeCell ref="A32:A34"/>
    <mergeCell ref="I32:J32"/>
    <mergeCell ref="I33:J33"/>
    <mergeCell ref="I34:J34"/>
    <mergeCell ref="I36:J36"/>
    <mergeCell ref="C41:H41"/>
    <mergeCell ref="I41:J41"/>
    <mergeCell ref="E44:H44"/>
    <mergeCell ref="I44:J44"/>
    <mergeCell ref="Q22:V23"/>
    <mergeCell ref="A23:C23"/>
    <mergeCell ref="D23:E23"/>
    <mergeCell ref="I23:J23"/>
    <mergeCell ref="B25:C25"/>
    <mergeCell ref="D25:G25"/>
    <mergeCell ref="I25:J25"/>
    <mergeCell ref="A22:E22"/>
    <mergeCell ref="H22:K22"/>
    <mergeCell ref="I19:J19"/>
    <mergeCell ref="B20:C20"/>
    <mergeCell ref="I20:J20"/>
    <mergeCell ref="B21:C21"/>
    <mergeCell ref="I21:J21"/>
    <mergeCell ref="P12:V13"/>
    <mergeCell ref="A13:H13"/>
    <mergeCell ref="I13:K13"/>
    <mergeCell ref="A14:H14"/>
    <mergeCell ref="I14:K14"/>
    <mergeCell ref="A17:B17"/>
    <mergeCell ref="C17:K17"/>
    <mergeCell ref="A10:B10"/>
    <mergeCell ref="D10:E10"/>
    <mergeCell ref="G10:K10"/>
    <mergeCell ref="A11:H11"/>
    <mergeCell ref="I11:K12"/>
    <mergeCell ref="A12:H12"/>
    <mergeCell ref="A8:B8"/>
    <mergeCell ref="C8:F8"/>
    <mergeCell ref="G8:H8"/>
    <mergeCell ref="I8:K8"/>
    <mergeCell ref="A9:B9"/>
    <mergeCell ref="D9:E9"/>
    <mergeCell ref="G9:K9"/>
    <mergeCell ref="A1:H1"/>
    <mergeCell ref="I1:J1"/>
    <mergeCell ref="N2:N3"/>
    <mergeCell ref="A3:K5"/>
    <mergeCell ref="A7:B7"/>
    <mergeCell ref="C7:F7"/>
    <mergeCell ref="G7:H7"/>
    <mergeCell ref="I7:K7"/>
  </mergeCells>
  <hyperlinks>
    <hyperlink ref="I13:K13" r:id="rId1" display="http://international.appstate.edu/travel"/>
  </hyperlinks>
  <printOptions horizontalCentered="1" verticalCentered="1"/>
  <pageMargins left="0" right="0" top="0" bottom="0" header="0" footer="0"/>
  <pageSetup scale="99" orientation="portrait" verticalDpi="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moveWithCells="1">
                  <from>
                    <xdr:col>9</xdr:col>
                    <xdr:colOff>533400</xdr:colOff>
                    <xdr:row>0</xdr:row>
                    <xdr:rowOff>12700</xdr:rowOff>
                  </from>
                  <to>
                    <xdr:col>16383</xdr:col>
                    <xdr:colOff>533400</xdr:colOff>
                    <xdr:row>1</xdr:row>
                    <xdr:rowOff>0</xdr:rowOff>
                  </to>
                </anchor>
              </controlPr>
            </control>
          </mc:Choice>
          <mc:Fallback/>
        </mc:AlternateContent>
        <mc:AlternateContent xmlns:mc="http://schemas.openxmlformats.org/markup-compatibility/2006">
          <mc:Choice Requires="x14">
            <control shapeId="9218" r:id="rId5" name="Drop Down 2">
              <controlPr locked="0" defaultSize="0" autoLine="0" autoPict="0">
                <anchor moveWithCells="1">
                  <from>
                    <xdr:col>8</xdr:col>
                    <xdr:colOff>508000</xdr:colOff>
                    <xdr:row>10</xdr:row>
                    <xdr:rowOff>63500</xdr:rowOff>
                  </from>
                  <to>
                    <xdr:col>10</xdr:col>
                    <xdr:colOff>596900</xdr:colOff>
                    <xdr:row>11</xdr:row>
                    <xdr:rowOff>152400</xdr:rowOff>
                  </to>
                </anchor>
              </controlPr>
            </control>
          </mc:Choice>
          <mc:Fallback/>
        </mc:AlternateContent>
        <mc:AlternateContent xmlns:mc="http://schemas.openxmlformats.org/markup-compatibility/2006">
          <mc:Choice Requires="x14">
            <control shapeId="9219" r:id="rId6" name="Drop Down 3">
              <controlPr locked="0" defaultSize="0" autoLine="0" autoPict="0">
                <anchor moveWithCells="1">
                  <from>
                    <xdr:col>3</xdr:col>
                    <xdr:colOff>12700</xdr:colOff>
                    <xdr:row>19</xdr:row>
                    <xdr:rowOff>0</xdr:rowOff>
                  </from>
                  <to>
                    <xdr:col>4</xdr:col>
                    <xdr:colOff>0</xdr:colOff>
                    <xdr:row>19</xdr:row>
                    <xdr:rowOff>177800</xdr:rowOff>
                  </to>
                </anchor>
              </controlPr>
            </control>
          </mc:Choice>
          <mc:Fallback/>
        </mc:AlternateContent>
        <mc:AlternateContent xmlns:mc="http://schemas.openxmlformats.org/markup-compatibility/2006">
          <mc:Choice Requires="x14">
            <control shapeId="9220" r:id="rId7" name="Drop Down 4">
              <controlPr locked="0" defaultSize="0" autoLine="0" autoPict="0">
                <anchor moveWithCells="1">
                  <from>
                    <xdr:col>3</xdr:col>
                    <xdr:colOff>12700</xdr:colOff>
                    <xdr:row>20</xdr:row>
                    <xdr:rowOff>0</xdr:rowOff>
                  </from>
                  <to>
                    <xdr:col>4</xdr:col>
                    <xdr:colOff>0</xdr:colOff>
                    <xdr:row>20</xdr:row>
                    <xdr:rowOff>177800</xdr:rowOff>
                  </to>
                </anchor>
              </controlPr>
            </control>
          </mc:Choice>
          <mc:Fallback/>
        </mc:AlternateContent>
        <mc:AlternateContent xmlns:mc="http://schemas.openxmlformats.org/markup-compatibility/2006">
          <mc:Choice Requires="x14">
            <control shapeId="9221" r:id="rId8" name="Check Box 5">
              <controlPr defaultSize="0" autoFill="0" autoLine="0" autoPict="0">
                <anchor moveWithCells="1">
                  <from>
                    <xdr:col>1</xdr:col>
                    <xdr:colOff>114300</xdr:colOff>
                    <xdr:row>24</xdr:row>
                    <xdr:rowOff>25400</xdr:rowOff>
                  </from>
                  <to>
                    <xdr:col>3</xdr:col>
                    <xdr:colOff>25400</xdr:colOff>
                    <xdr:row>26</xdr:row>
                    <xdr:rowOff>0</xdr:rowOff>
                  </to>
                </anchor>
              </controlPr>
            </control>
          </mc:Choice>
          <mc:Fallback/>
        </mc:AlternateContent>
        <mc:AlternateContent xmlns:mc="http://schemas.openxmlformats.org/markup-compatibility/2006">
          <mc:Choice Requires="x14">
            <control shapeId="9222" r:id="rId9" name="Check Box 6">
              <controlPr defaultSize="0" autoFill="0" autoLine="0" autoPict="0">
                <anchor moveWithCells="1">
                  <from>
                    <xdr:col>5</xdr:col>
                    <xdr:colOff>0</xdr:colOff>
                    <xdr:row>21</xdr:row>
                    <xdr:rowOff>63500</xdr:rowOff>
                  </from>
                  <to>
                    <xdr:col>5</xdr:col>
                    <xdr:colOff>673100</xdr:colOff>
                    <xdr:row>21</xdr:row>
                    <xdr:rowOff>279400</xdr:rowOff>
                  </to>
                </anchor>
              </controlPr>
            </control>
          </mc:Choice>
          <mc:Fallback/>
        </mc:AlternateContent>
        <mc:AlternateContent xmlns:mc="http://schemas.openxmlformats.org/markup-compatibility/2006">
          <mc:Choice Requires="x14">
            <control shapeId="9223" r:id="rId10" name="Check Box 7">
              <controlPr defaultSize="0" autoFill="0" autoLine="0" autoPict="0">
                <anchor moveWithCells="1">
                  <from>
                    <xdr:col>5</xdr:col>
                    <xdr:colOff>660400</xdr:colOff>
                    <xdr:row>21</xdr:row>
                    <xdr:rowOff>63500</xdr:rowOff>
                  </from>
                  <to>
                    <xdr:col>6</xdr:col>
                    <xdr:colOff>635000</xdr:colOff>
                    <xdr:row>21</xdr:row>
                    <xdr:rowOff>279400</xdr:rowOff>
                  </to>
                </anchor>
              </controlPr>
            </control>
          </mc:Choice>
          <mc:Fallback/>
        </mc:AlternateContent>
        <mc:AlternateContent xmlns:mc="http://schemas.openxmlformats.org/markup-compatibility/2006">
          <mc:Choice Requires="x14">
            <control shapeId="9224" r:id="rId11" name="Drop Down 8">
              <controlPr locked="0" defaultSize="0" autoLine="0" autoPict="0">
                <anchor moveWithCells="1">
                  <from>
                    <xdr:col>4</xdr:col>
                    <xdr:colOff>177800</xdr:colOff>
                    <xdr:row>32</xdr:row>
                    <xdr:rowOff>127000</xdr:rowOff>
                  </from>
                  <to>
                    <xdr:col>7</xdr:col>
                    <xdr:colOff>584200</xdr:colOff>
                    <xdr:row>33</xdr:row>
                    <xdr:rowOff>139700</xdr:rowOff>
                  </to>
                </anchor>
              </controlPr>
            </control>
          </mc:Choice>
          <mc:Fallback/>
        </mc:AlternateContent>
        <mc:AlternateContent xmlns:mc="http://schemas.openxmlformats.org/markup-compatibility/2006">
          <mc:Choice Requires="x14">
            <control shapeId="9225" r:id="rId12" name="Check Box 9">
              <controlPr locked="0" defaultSize="0" autoFill="0" autoLine="0" autoPict="0">
                <anchor moveWithCells="1">
                  <from>
                    <xdr:col>4</xdr:col>
                    <xdr:colOff>177800</xdr:colOff>
                    <xdr:row>31</xdr:row>
                    <xdr:rowOff>50800</xdr:rowOff>
                  </from>
                  <to>
                    <xdr:col>7</xdr:col>
                    <xdr:colOff>25400</xdr:colOff>
                    <xdr:row>32</xdr:row>
                    <xdr:rowOff>76200</xdr:rowOff>
                  </to>
                </anchor>
              </controlPr>
            </control>
          </mc:Choice>
          <mc:Fallback/>
        </mc:AlternateContent>
        <mc:AlternateContent xmlns:mc="http://schemas.openxmlformats.org/markup-compatibility/2006">
          <mc:Choice Requires="x14">
            <control shapeId="9226" r:id="rId13" name="Check Box 10">
              <controlPr locked="0" defaultSize="0" autoFill="0" autoLine="0" autoPict="0">
                <anchor moveWithCells="1">
                  <from>
                    <xdr:col>0</xdr:col>
                    <xdr:colOff>127000</xdr:colOff>
                    <xdr:row>36</xdr:row>
                    <xdr:rowOff>114300</xdr:rowOff>
                  </from>
                  <to>
                    <xdr:col>3</xdr:col>
                    <xdr:colOff>63500</xdr:colOff>
                    <xdr:row>37</xdr:row>
                    <xdr:rowOff>101600</xdr:rowOff>
                  </to>
                </anchor>
              </controlPr>
            </control>
          </mc:Choice>
          <mc:Fallback/>
        </mc:AlternateContent>
        <mc:AlternateContent xmlns:mc="http://schemas.openxmlformats.org/markup-compatibility/2006">
          <mc:Choice Requires="x14">
            <control shapeId="9227" r:id="rId14" name="Drop Down 11">
              <controlPr locked="0" defaultSize="0" autoLine="0" autoPict="0">
                <anchor moveWithCells="1">
                  <from>
                    <xdr:col>2</xdr:col>
                    <xdr:colOff>495300</xdr:colOff>
                    <xdr:row>36</xdr:row>
                    <xdr:rowOff>101600</xdr:rowOff>
                  </from>
                  <to>
                    <xdr:col>10</xdr:col>
                    <xdr:colOff>0</xdr:colOff>
                    <xdr:row>37</xdr:row>
                    <xdr:rowOff>101600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2"/>
  <sheetViews>
    <sheetView workbookViewId="0">
      <selection sqref="A1:A242"/>
    </sheetView>
  </sheetViews>
  <sheetFormatPr baseColWidth="10" defaultColWidth="8.83203125" defaultRowHeight="14" x14ac:dyDescent="0"/>
  <cols>
    <col min="1" max="1" width="35.1640625" bestFit="1" customWidth="1"/>
  </cols>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row r="33" spans="1:1">
      <c r="A33" t="s">
        <v>254</v>
      </c>
    </row>
    <row r="34" spans="1:1">
      <c r="A34" t="s">
        <v>255</v>
      </c>
    </row>
    <row r="35" spans="1:1">
      <c r="A35" t="s">
        <v>256</v>
      </c>
    </row>
    <row r="36" spans="1:1">
      <c r="A36" t="s">
        <v>257</v>
      </c>
    </row>
    <row r="37" spans="1:1">
      <c r="A37" t="s">
        <v>258</v>
      </c>
    </row>
    <row r="38" spans="1:1">
      <c r="A38" t="s">
        <v>259</v>
      </c>
    </row>
    <row r="39" spans="1:1">
      <c r="A39" t="s">
        <v>260</v>
      </c>
    </row>
    <row r="40" spans="1:1">
      <c r="A40" t="s">
        <v>261</v>
      </c>
    </row>
    <row r="41" spans="1:1">
      <c r="A41" t="s">
        <v>262</v>
      </c>
    </row>
    <row r="42" spans="1:1">
      <c r="A42" t="s">
        <v>263</v>
      </c>
    </row>
    <row r="43" spans="1:1">
      <c r="A43" t="s">
        <v>264</v>
      </c>
    </row>
    <row r="44" spans="1:1">
      <c r="A44" t="s">
        <v>265</v>
      </c>
    </row>
    <row r="45" spans="1:1">
      <c r="A45" t="s">
        <v>266</v>
      </c>
    </row>
    <row r="46" spans="1:1">
      <c r="A46" t="s">
        <v>267</v>
      </c>
    </row>
    <row r="47" spans="1:1">
      <c r="A47" t="s">
        <v>268</v>
      </c>
    </row>
    <row r="48" spans="1:1">
      <c r="A48" t="s">
        <v>269</v>
      </c>
    </row>
    <row r="49" spans="1:1">
      <c r="A49" t="s">
        <v>270</v>
      </c>
    </row>
    <row r="50" spans="1:1">
      <c r="A50" t="s">
        <v>271</v>
      </c>
    </row>
    <row r="51" spans="1:1">
      <c r="A51" t="s">
        <v>272</v>
      </c>
    </row>
    <row r="52" spans="1:1">
      <c r="A52" t="s">
        <v>273</v>
      </c>
    </row>
    <row r="53" spans="1:1">
      <c r="A53" t="s">
        <v>274</v>
      </c>
    </row>
    <row r="54" spans="1:1">
      <c r="A54" t="s">
        <v>275</v>
      </c>
    </row>
    <row r="55" spans="1:1">
      <c r="A55" t="s">
        <v>276</v>
      </c>
    </row>
    <row r="56" spans="1:1">
      <c r="A56" t="s">
        <v>277</v>
      </c>
    </row>
    <row r="57" spans="1:1">
      <c r="A57" t="s">
        <v>278</v>
      </c>
    </row>
    <row r="58" spans="1:1">
      <c r="A58" t="s">
        <v>279</v>
      </c>
    </row>
    <row r="59" spans="1:1">
      <c r="A59" t="s">
        <v>280</v>
      </c>
    </row>
    <row r="60" spans="1:1">
      <c r="A60" t="s">
        <v>281</v>
      </c>
    </row>
    <row r="61" spans="1:1">
      <c r="A61" t="s">
        <v>282</v>
      </c>
    </row>
    <row r="62" spans="1:1">
      <c r="A62" t="s">
        <v>283</v>
      </c>
    </row>
    <row r="63" spans="1:1">
      <c r="A63" t="s">
        <v>284</v>
      </c>
    </row>
    <row r="64" spans="1:1">
      <c r="A64" t="s">
        <v>285</v>
      </c>
    </row>
    <row r="65" spans="1:1">
      <c r="A65" t="s">
        <v>286</v>
      </c>
    </row>
    <row r="66" spans="1:1">
      <c r="A66" t="s">
        <v>287</v>
      </c>
    </row>
    <row r="67" spans="1:1">
      <c r="A67" t="s">
        <v>288</v>
      </c>
    </row>
    <row r="68" spans="1:1">
      <c r="A68" t="s">
        <v>289</v>
      </c>
    </row>
    <row r="69" spans="1:1">
      <c r="A69" t="s">
        <v>290</v>
      </c>
    </row>
    <row r="70" spans="1:1">
      <c r="A70" t="s">
        <v>291</v>
      </c>
    </row>
    <row r="71" spans="1:1">
      <c r="A71" t="s">
        <v>292</v>
      </c>
    </row>
    <row r="72" spans="1:1">
      <c r="A72" t="s">
        <v>293</v>
      </c>
    </row>
    <row r="73" spans="1:1">
      <c r="A73" t="s">
        <v>294</v>
      </c>
    </row>
    <row r="74" spans="1:1">
      <c r="A74" t="s">
        <v>295</v>
      </c>
    </row>
    <row r="75" spans="1:1">
      <c r="A75" t="s">
        <v>296</v>
      </c>
    </row>
    <row r="76" spans="1:1">
      <c r="A76" t="s">
        <v>297</v>
      </c>
    </row>
    <row r="77" spans="1:1">
      <c r="A77" t="s">
        <v>298</v>
      </c>
    </row>
    <row r="78" spans="1:1">
      <c r="A78" t="s">
        <v>299</v>
      </c>
    </row>
    <row r="79" spans="1:1">
      <c r="A79" t="s">
        <v>300</v>
      </c>
    </row>
    <row r="80" spans="1:1">
      <c r="A80" t="s">
        <v>301</v>
      </c>
    </row>
    <row r="81" spans="1:1">
      <c r="A81" t="s">
        <v>302</v>
      </c>
    </row>
    <row r="82" spans="1:1">
      <c r="A82" t="s">
        <v>303</v>
      </c>
    </row>
    <row r="83" spans="1:1">
      <c r="A83" t="s">
        <v>304</v>
      </c>
    </row>
    <row r="84" spans="1:1">
      <c r="A84" t="s">
        <v>305</v>
      </c>
    </row>
    <row r="85" spans="1:1">
      <c r="A85" t="s">
        <v>306</v>
      </c>
    </row>
    <row r="86" spans="1:1">
      <c r="A86" t="s">
        <v>307</v>
      </c>
    </row>
    <row r="87" spans="1:1">
      <c r="A87" t="s">
        <v>308</v>
      </c>
    </row>
    <row r="88" spans="1:1">
      <c r="A88" t="s">
        <v>309</v>
      </c>
    </row>
    <row r="89" spans="1:1">
      <c r="A89" t="s">
        <v>310</v>
      </c>
    </row>
    <row r="90" spans="1:1">
      <c r="A90" t="s">
        <v>311</v>
      </c>
    </row>
    <row r="91" spans="1:1">
      <c r="A91" t="s">
        <v>312</v>
      </c>
    </row>
    <row r="92" spans="1:1">
      <c r="A92" t="s">
        <v>313</v>
      </c>
    </row>
    <row r="93" spans="1:1">
      <c r="A93" t="s">
        <v>314</v>
      </c>
    </row>
    <row r="94" spans="1:1">
      <c r="A94" t="s">
        <v>315</v>
      </c>
    </row>
    <row r="95" spans="1:1">
      <c r="A95" t="s">
        <v>316</v>
      </c>
    </row>
    <row r="96" spans="1:1">
      <c r="A96" t="s">
        <v>317</v>
      </c>
    </row>
    <row r="97" spans="1:1">
      <c r="A97" t="s">
        <v>318</v>
      </c>
    </row>
    <row r="98" spans="1:1">
      <c r="A98" t="s">
        <v>319</v>
      </c>
    </row>
    <row r="99" spans="1:1">
      <c r="A99" t="s">
        <v>320</v>
      </c>
    </row>
    <row r="100" spans="1:1">
      <c r="A100" t="s">
        <v>321</v>
      </c>
    </row>
    <row r="101" spans="1:1">
      <c r="A101" t="s">
        <v>322</v>
      </c>
    </row>
    <row r="102" spans="1:1">
      <c r="A102" t="s">
        <v>323</v>
      </c>
    </row>
    <row r="103" spans="1:1">
      <c r="A103" t="s">
        <v>324</v>
      </c>
    </row>
    <row r="104" spans="1:1">
      <c r="A104" t="s">
        <v>325</v>
      </c>
    </row>
    <row r="105" spans="1:1">
      <c r="A105" t="s">
        <v>326</v>
      </c>
    </row>
    <row r="106" spans="1:1">
      <c r="A106" t="s">
        <v>327</v>
      </c>
    </row>
    <row r="107" spans="1:1">
      <c r="A107" t="s">
        <v>328</v>
      </c>
    </row>
    <row r="108" spans="1:1">
      <c r="A108" t="s">
        <v>329</v>
      </c>
    </row>
    <row r="109" spans="1:1">
      <c r="A109" t="s">
        <v>330</v>
      </c>
    </row>
    <row r="110" spans="1:1">
      <c r="A110" t="s">
        <v>331</v>
      </c>
    </row>
    <row r="111" spans="1:1">
      <c r="A111" t="s">
        <v>332</v>
      </c>
    </row>
    <row r="112" spans="1:1">
      <c r="A112" t="s">
        <v>333</v>
      </c>
    </row>
    <row r="113" spans="1:1">
      <c r="A113" t="s">
        <v>334</v>
      </c>
    </row>
    <row r="114" spans="1:1">
      <c r="A114" t="s">
        <v>335</v>
      </c>
    </row>
    <row r="115" spans="1:1">
      <c r="A115" t="s">
        <v>336</v>
      </c>
    </row>
    <row r="116" spans="1:1">
      <c r="A116" t="s">
        <v>337</v>
      </c>
    </row>
    <row r="117" spans="1:1">
      <c r="A117" t="s">
        <v>338</v>
      </c>
    </row>
    <row r="118" spans="1:1">
      <c r="A118" t="s">
        <v>339</v>
      </c>
    </row>
    <row r="119" spans="1:1">
      <c r="A119" t="s">
        <v>340</v>
      </c>
    </row>
    <row r="120" spans="1:1">
      <c r="A120" t="s">
        <v>341</v>
      </c>
    </row>
    <row r="121" spans="1:1">
      <c r="A121" t="s">
        <v>342</v>
      </c>
    </row>
    <row r="122" spans="1:1">
      <c r="A122" t="s">
        <v>343</v>
      </c>
    </row>
    <row r="123" spans="1:1">
      <c r="A123" t="s">
        <v>344</v>
      </c>
    </row>
    <row r="124" spans="1:1">
      <c r="A124" t="s">
        <v>345</v>
      </c>
    </row>
    <row r="125" spans="1:1">
      <c r="A125" t="s">
        <v>346</v>
      </c>
    </row>
    <row r="126" spans="1:1">
      <c r="A126" t="s">
        <v>347</v>
      </c>
    </row>
    <row r="127" spans="1:1">
      <c r="A127" t="s">
        <v>348</v>
      </c>
    </row>
    <row r="128" spans="1:1">
      <c r="A128" t="s">
        <v>349</v>
      </c>
    </row>
    <row r="129" spans="1:1">
      <c r="A129" t="s">
        <v>350</v>
      </c>
    </row>
    <row r="130" spans="1:1">
      <c r="A130" t="s">
        <v>351</v>
      </c>
    </row>
    <row r="131" spans="1:1">
      <c r="A131" t="s">
        <v>352</v>
      </c>
    </row>
    <row r="132" spans="1:1">
      <c r="A132" t="s">
        <v>353</v>
      </c>
    </row>
    <row r="133" spans="1:1">
      <c r="A133" t="s">
        <v>354</v>
      </c>
    </row>
    <row r="134" spans="1:1">
      <c r="A134" t="s">
        <v>355</v>
      </c>
    </row>
    <row r="135" spans="1:1">
      <c r="A135" t="s">
        <v>356</v>
      </c>
    </row>
    <row r="136" spans="1:1">
      <c r="A136" t="s">
        <v>357</v>
      </c>
    </row>
    <row r="137" spans="1:1">
      <c r="A137" t="s">
        <v>358</v>
      </c>
    </row>
    <row r="138" spans="1:1">
      <c r="A138" t="s">
        <v>359</v>
      </c>
    </row>
    <row r="139" spans="1:1">
      <c r="A139" t="s">
        <v>360</v>
      </c>
    </row>
    <row r="140" spans="1:1">
      <c r="A140" t="s">
        <v>361</v>
      </c>
    </row>
    <row r="141" spans="1:1">
      <c r="A141" t="s">
        <v>362</v>
      </c>
    </row>
    <row r="142" spans="1:1">
      <c r="A142" t="s">
        <v>363</v>
      </c>
    </row>
    <row r="143" spans="1:1">
      <c r="A143" t="s">
        <v>364</v>
      </c>
    </row>
    <row r="144" spans="1:1">
      <c r="A144" t="s">
        <v>365</v>
      </c>
    </row>
    <row r="145" spans="1:1">
      <c r="A145" t="s">
        <v>366</v>
      </c>
    </row>
    <row r="146" spans="1:1">
      <c r="A146" t="s">
        <v>367</v>
      </c>
    </row>
    <row r="147" spans="1:1">
      <c r="A147" t="s">
        <v>368</v>
      </c>
    </row>
    <row r="148" spans="1:1">
      <c r="A148" t="s">
        <v>369</v>
      </c>
    </row>
    <row r="149" spans="1:1">
      <c r="A149" t="s">
        <v>370</v>
      </c>
    </row>
    <row r="150" spans="1:1">
      <c r="A150" t="s">
        <v>371</v>
      </c>
    </row>
    <row r="151" spans="1:1">
      <c r="A151" t="s">
        <v>372</v>
      </c>
    </row>
    <row r="152" spans="1:1">
      <c r="A152" t="s">
        <v>373</v>
      </c>
    </row>
    <row r="153" spans="1:1">
      <c r="A153" t="s">
        <v>374</v>
      </c>
    </row>
    <row r="154" spans="1:1">
      <c r="A154" t="s">
        <v>375</v>
      </c>
    </row>
    <row r="155" spans="1:1">
      <c r="A155" t="s">
        <v>376</v>
      </c>
    </row>
    <row r="156" spans="1:1">
      <c r="A156" t="s">
        <v>377</v>
      </c>
    </row>
    <row r="157" spans="1:1">
      <c r="A157" t="s">
        <v>378</v>
      </c>
    </row>
    <row r="158" spans="1:1">
      <c r="A158" t="s">
        <v>379</v>
      </c>
    </row>
    <row r="159" spans="1:1">
      <c r="A159" t="s">
        <v>380</v>
      </c>
    </row>
    <row r="160" spans="1:1">
      <c r="A160" t="s">
        <v>381</v>
      </c>
    </row>
    <row r="161" spans="1:1">
      <c r="A161" t="s">
        <v>382</v>
      </c>
    </row>
    <row r="162" spans="1:1">
      <c r="A162" t="s">
        <v>383</v>
      </c>
    </row>
    <row r="163" spans="1:1">
      <c r="A163" t="s">
        <v>384</v>
      </c>
    </row>
    <row r="164" spans="1:1">
      <c r="A164" t="s">
        <v>385</v>
      </c>
    </row>
    <row r="165" spans="1:1">
      <c r="A165" t="s">
        <v>386</v>
      </c>
    </row>
    <row r="166" spans="1:1">
      <c r="A166" t="s">
        <v>387</v>
      </c>
    </row>
    <row r="167" spans="1:1">
      <c r="A167" t="s">
        <v>388</v>
      </c>
    </row>
    <row r="168" spans="1:1">
      <c r="A168" t="s">
        <v>389</v>
      </c>
    </row>
    <row r="169" spans="1:1">
      <c r="A169" t="s">
        <v>390</v>
      </c>
    </row>
    <row r="170" spans="1:1">
      <c r="A170" t="s">
        <v>391</v>
      </c>
    </row>
    <row r="171" spans="1:1">
      <c r="A171" t="s">
        <v>392</v>
      </c>
    </row>
    <row r="172" spans="1:1">
      <c r="A172" t="s">
        <v>393</v>
      </c>
    </row>
    <row r="173" spans="1:1">
      <c r="A173" t="s">
        <v>394</v>
      </c>
    </row>
    <row r="174" spans="1:1">
      <c r="A174" t="s">
        <v>395</v>
      </c>
    </row>
    <row r="175" spans="1:1">
      <c r="A175" t="s">
        <v>396</v>
      </c>
    </row>
    <row r="176" spans="1:1">
      <c r="A176" t="s">
        <v>397</v>
      </c>
    </row>
    <row r="177" spans="1:1">
      <c r="A177" t="s">
        <v>398</v>
      </c>
    </row>
    <row r="178" spans="1:1">
      <c r="A178" t="s">
        <v>399</v>
      </c>
    </row>
    <row r="179" spans="1:1">
      <c r="A179" t="s">
        <v>400</v>
      </c>
    </row>
    <row r="180" spans="1:1">
      <c r="A180" t="s">
        <v>401</v>
      </c>
    </row>
    <row r="181" spans="1:1">
      <c r="A181" t="s">
        <v>402</v>
      </c>
    </row>
    <row r="182" spans="1:1">
      <c r="A182" t="s">
        <v>403</v>
      </c>
    </row>
    <row r="183" spans="1:1">
      <c r="A183" t="s">
        <v>404</v>
      </c>
    </row>
    <row r="184" spans="1:1">
      <c r="A184" t="s">
        <v>405</v>
      </c>
    </row>
    <row r="185" spans="1:1">
      <c r="A185" t="s">
        <v>406</v>
      </c>
    </row>
    <row r="186" spans="1:1">
      <c r="A186" t="s">
        <v>407</v>
      </c>
    </row>
    <row r="187" spans="1:1">
      <c r="A187" t="s">
        <v>408</v>
      </c>
    </row>
    <row r="188" spans="1:1">
      <c r="A188" t="s">
        <v>409</v>
      </c>
    </row>
    <row r="189" spans="1:1">
      <c r="A189" t="s">
        <v>410</v>
      </c>
    </row>
    <row r="190" spans="1:1">
      <c r="A190" t="s">
        <v>411</v>
      </c>
    </row>
    <row r="191" spans="1:1">
      <c r="A191" t="s">
        <v>412</v>
      </c>
    </row>
    <row r="192" spans="1:1">
      <c r="A192" t="s">
        <v>413</v>
      </c>
    </row>
    <row r="193" spans="1:1">
      <c r="A193" t="s">
        <v>414</v>
      </c>
    </row>
    <row r="194" spans="1:1">
      <c r="A194" t="s">
        <v>415</v>
      </c>
    </row>
    <row r="195" spans="1:1">
      <c r="A195" t="s">
        <v>416</v>
      </c>
    </row>
    <row r="196" spans="1:1">
      <c r="A196" t="s">
        <v>417</v>
      </c>
    </row>
    <row r="197" spans="1:1">
      <c r="A197" t="s">
        <v>418</v>
      </c>
    </row>
    <row r="198" spans="1:1">
      <c r="A198" t="s">
        <v>419</v>
      </c>
    </row>
    <row r="199" spans="1:1">
      <c r="A199" t="s">
        <v>420</v>
      </c>
    </row>
    <row r="200" spans="1:1">
      <c r="A200" t="s">
        <v>421</v>
      </c>
    </row>
    <row r="201" spans="1:1">
      <c r="A201" t="s">
        <v>422</v>
      </c>
    </row>
    <row r="202" spans="1:1">
      <c r="A202" t="s">
        <v>423</v>
      </c>
    </row>
    <row r="203" spans="1:1">
      <c r="A203" t="s">
        <v>424</v>
      </c>
    </row>
    <row r="204" spans="1:1">
      <c r="A204" t="s">
        <v>425</v>
      </c>
    </row>
    <row r="205" spans="1:1">
      <c r="A205" t="s">
        <v>426</v>
      </c>
    </row>
    <row r="206" spans="1:1">
      <c r="A206" t="s">
        <v>427</v>
      </c>
    </row>
    <row r="207" spans="1:1">
      <c r="A207" t="s">
        <v>428</v>
      </c>
    </row>
    <row r="208" spans="1:1">
      <c r="A208" t="s">
        <v>429</v>
      </c>
    </row>
    <row r="209" spans="1:1">
      <c r="A209" t="s">
        <v>430</v>
      </c>
    </row>
    <row r="210" spans="1:1">
      <c r="A210" t="s">
        <v>431</v>
      </c>
    </row>
    <row r="211" spans="1:1">
      <c r="A211" t="s">
        <v>432</v>
      </c>
    </row>
    <row r="212" spans="1:1">
      <c r="A212" t="s">
        <v>433</v>
      </c>
    </row>
    <row r="213" spans="1:1">
      <c r="A213" t="s">
        <v>434</v>
      </c>
    </row>
    <row r="214" spans="1:1">
      <c r="A214" t="s">
        <v>435</v>
      </c>
    </row>
    <row r="215" spans="1:1">
      <c r="A215" t="s">
        <v>436</v>
      </c>
    </row>
    <row r="216" spans="1:1">
      <c r="A216" t="s">
        <v>437</v>
      </c>
    </row>
    <row r="217" spans="1:1">
      <c r="A217" t="s">
        <v>438</v>
      </c>
    </row>
    <row r="218" spans="1:1">
      <c r="A218" t="s">
        <v>439</v>
      </c>
    </row>
    <row r="219" spans="1:1">
      <c r="A219" t="s">
        <v>440</v>
      </c>
    </row>
    <row r="220" spans="1:1">
      <c r="A220" t="s">
        <v>441</v>
      </c>
    </row>
    <row r="221" spans="1:1">
      <c r="A221" t="s">
        <v>442</v>
      </c>
    </row>
    <row r="222" spans="1:1">
      <c r="A222" t="s">
        <v>443</v>
      </c>
    </row>
    <row r="223" spans="1:1">
      <c r="A223" t="s">
        <v>444</v>
      </c>
    </row>
    <row r="224" spans="1:1">
      <c r="A224" t="s">
        <v>445</v>
      </c>
    </row>
    <row r="225" spans="1:1">
      <c r="A225" t="s">
        <v>223</v>
      </c>
    </row>
    <row r="226" spans="1:1">
      <c r="A226" t="s">
        <v>446</v>
      </c>
    </row>
    <row r="227" spans="1:1">
      <c r="A227" t="s">
        <v>447</v>
      </c>
    </row>
    <row r="228" spans="1:1">
      <c r="A228" t="s">
        <v>448</v>
      </c>
    </row>
    <row r="229" spans="1:1">
      <c r="A229" t="s">
        <v>449</v>
      </c>
    </row>
    <row r="230" spans="1:1">
      <c r="A230" t="s">
        <v>450</v>
      </c>
    </row>
    <row r="231" spans="1:1">
      <c r="A231" t="s">
        <v>451</v>
      </c>
    </row>
    <row r="232" spans="1:1">
      <c r="A232" t="s">
        <v>452</v>
      </c>
    </row>
    <row r="233" spans="1:1">
      <c r="A233" t="s">
        <v>453</v>
      </c>
    </row>
    <row r="234" spans="1:1">
      <c r="A234" t="s">
        <v>454</v>
      </c>
    </row>
    <row r="235" spans="1:1">
      <c r="A235" t="s">
        <v>455</v>
      </c>
    </row>
    <row r="236" spans="1:1">
      <c r="A236" t="s">
        <v>456</v>
      </c>
    </row>
    <row r="237" spans="1:1">
      <c r="A237" t="s">
        <v>457</v>
      </c>
    </row>
    <row r="238" spans="1:1">
      <c r="A238" t="s">
        <v>458</v>
      </c>
    </row>
    <row r="239" spans="1:1">
      <c r="A239" t="s">
        <v>459</v>
      </c>
    </row>
    <row r="240" spans="1:1">
      <c r="A240" t="s">
        <v>460</v>
      </c>
    </row>
    <row r="241" spans="1:1">
      <c r="A241" t="s">
        <v>461</v>
      </c>
    </row>
    <row r="242" spans="1:1">
      <c r="A242" t="s">
        <v>462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B1:S87"/>
  <sheetViews>
    <sheetView showGridLines="0" showRowColHeaders="0" workbookViewId="0">
      <selection activeCell="B78" sqref="B78"/>
    </sheetView>
  </sheetViews>
  <sheetFormatPr baseColWidth="10" defaultColWidth="8.83203125" defaultRowHeight="14" x14ac:dyDescent="0"/>
  <sheetData>
    <row r="1" spans="2:19" ht="15" thickBot="1"/>
    <row r="2" spans="2:19" ht="15" customHeight="1">
      <c r="B2" s="337" t="s">
        <v>114</v>
      </c>
      <c r="C2" s="338"/>
      <c r="D2" s="338"/>
      <c r="E2" s="338"/>
      <c r="F2" s="338"/>
      <c r="G2" s="338"/>
      <c r="H2" s="338"/>
      <c r="I2" s="338"/>
      <c r="J2" s="338"/>
      <c r="K2" s="338"/>
      <c r="L2" s="338"/>
      <c r="M2" s="339"/>
    </row>
    <row r="3" spans="2:19">
      <c r="B3" s="340"/>
      <c r="C3" s="341"/>
      <c r="D3" s="341"/>
      <c r="E3" s="341"/>
      <c r="F3" s="341"/>
      <c r="G3" s="341"/>
      <c r="H3" s="341"/>
      <c r="I3" s="341"/>
      <c r="J3" s="341"/>
      <c r="K3" s="341"/>
      <c r="L3" s="341"/>
      <c r="M3" s="342"/>
    </row>
    <row r="4" spans="2:19">
      <c r="B4" s="340"/>
      <c r="C4" s="341"/>
      <c r="D4" s="341"/>
      <c r="E4" s="341"/>
      <c r="F4" s="341"/>
      <c r="G4" s="341"/>
      <c r="H4" s="341"/>
      <c r="I4" s="341"/>
      <c r="J4" s="341"/>
      <c r="K4" s="341"/>
      <c r="L4" s="341"/>
      <c r="M4" s="342"/>
    </row>
    <row r="5" spans="2:19" ht="15" thickBot="1">
      <c r="B5" s="340"/>
      <c r="C5" s="341"/>
      <c r="D5" s="341"/>
      <c r="E5" s="341"/>
      <c r="F5" s="341"/>
      <c r="G5" s="341"/>
      <c r="H5" s="341"/>
      <c r="I5" s="341"/>
      <c r="J5" s="341"/>
      <c r="K5" s="341"/>
      <c r="L5" s="341"/>
      <c r="M5" s="342"/>
    </row>
    <row r="6" spans="2:19" ht="15">
      <c r="B6" s="346" t="s">
        <v>112</v>
      </c>
      <c r="C6" s="347"/>
      <c r="D6" s="347"/>
      <c r="E6" s="347"/>
      <c r="F6" s="347"/>
      <c r="G6" s="347"/>
      <c r="H6" s="347"/>
      <c r="I6" s="347"/>
      <c r="J6" s="347"/>
      <c r="K6" s="347"/>
      <c r="L6" s="347"/>
      <c r="M6" s="348"/>
    </row>
    <row r="7" spans="2:19" ht="15.75" customHeight="1">
      <c r="B7" s="349" t="s">
        <v>115</v>
      </c>
      <c r="C7" s="350"/>
      <c r="D7" s="350"/>
      <c r="E7" s="350"/>
      <c r="F7" s="350"/>
      <c r="G7" s="350"/>
      <c r="H7" s="350"/>
      <c r="I7" s="350"/>
      <c r="J7" s="350"/>
      <c r="K7" s="350"/>
      <c r="L7" s="350"/>
      <c r="M7" s="351"/>
    </row>
    <row r="8" spans="2:19" ht="15.75" customHeight="1">
      <c r="B8" s="349"/>
      <c r="C8" s="350"/>
      <c r="D8" s="350"/>
      <c r="E8" s="350"/>
      <c r="F8" s="350"/>
      <c r="G8" s="350"/>
      <c r="H8" s="350"/>
      <c r="I8" s="350"/>
      <c r="J8" s="350"/>
      <c r="K8" s="350"/>
      <c r="L8" s="350"/>
      <c r="M8" s="351"/>
    </row>
    <row r="9" spans="2:19" ht="15.75" customHeight="1">
      <c r="B9" s="349"/>
      <c r="C9" s="350"/>
      <c r="D9" s="350"/>
      <c r="E9" s="350"/>
      <c r="F9" s="350"/>
      <c r="G9" s="350"/>
      <c r="H9" s="350"/>
      <c r="I9" s="350"/>
      <c r="J9" s="350"/>
      <c r="K9" s="350"/>
      <c r="L9" s="350"/>
      <c r="M9" s="351"/>
    </row>
    <row r="10" spans="2:19" ht="15.75" customHeight="1">
      <c r="B10" s="349"/>
      <c r="C10" s="350"/>
      <c r="D10" s="350"/>
      <c r="E10" s="350"/>
      <c r="F10" s="350"/>
      <c r="G10" s="350"/>
      <c r="H10" s="350"/>
      <c r="I10" s="350"/>
      <c r="J10" s="350"/>
      <c r="K10" s="350"/>
      <c r="L10" s="350"/>
      <c r="M10" s="351"/>
    </row>
    <row r="11" spans="2:19" ht="15.75" customHeight="1">
      <c r="B11" s="349"/>
      <c r="C11" s="350"/>
      <c r="D11" s="350"/>
      <c r="E11" s="350"/>
      <c r="F11" s="350"/>
      <c r="G11" s="350"/>
      <c r="H11" s="350"/>
      <c r="I11" s="350"/>
      <c r="J11" s="350"/>
      <c r="K11" s="350"/>
      <c r="L11" s="350"/>
      <c r="M11" s="351"/>
    </row>
    <row r="12" spans="2:19" ht="15.75" customHeight="1">
      <c r="B12" s="67"/>
      <c r="C12" s="333" t="s">
        <v>113</v>
      </c>
      <c r="D12" s="333"/>
      <c r="E12" s="333"/>
      <c r="F12" s="333"/>
      <c r="G12" s="333"/>
      <c r="H12" s="333"/>
      <c r="I12" s="333"/>
      <c r="J12" s="333"/>
      <c r="K12" s="333"/>
      <c r="L12" s="333"/>
      <c r="M12" s="69"/>
      <c r="N12" s="68"/>
      <c r="O12" s="68"/>
      <c r="P12" s="68"/>
      <c r="Q12" s="68"/>
      <c r="R12" s="68"/>
      <c r="S12" s="68"/>
    </row>
    <row r="13" spans="2:19" ht="15.75" customHeight="1" thickBot="1">
      <c r="B13" s="70"/>
      <c r="C13" s="334"/>
      <c r="D13" s="334"/>
      <c r="E13" s="334"/>
      <c r="F13" s="334"/>
      <c r="G13" s="334"/>
      <c r="H13" s="334"/>
      <c r="I13" s="334"/>
      <c r="J13" s="334"/>
      <c r="K13" s="334"/>
      <c r="L13" s="334"/>
      <c r="M13" s="71"/>
    </row>
    <row r="14" spans="2:19">
      <c r="B14" s="302" t="s">
        <v>88</v>
      </c>
      <c r="C14" s="303"/>
      <c r="D14" s="303"/>
      <c r="E14" s="303"/>
      <c r="F14" s="303"/>
      <c r="G14" s="303"/>
      <c r="H14" s="303"/>
      <c r="I14" s="303"/>
      <c r="J14" s="303"/>
      <c r="K14" s="303"/>
      <c r="L14" s="303"/>
      <c r="M14" s="304"/>
    </row>
    <row r="15" spans="2:19">
      <c r="B15" s="55" t="s">
        <v>181</v>
      </c>
      <c r="C15" s="53"/>
      <c r="D15" s="53"/>
      <c r="E15" s="53"/>
      <c r="F15" s="53"/>
      <c r="G15" s="53"/>
      <c r="H15" s="53"/>
      <c r="I15" s="53"/>
      <c r="J15" s="53"/>
      <c r="K15" s="53"/>
      <c r="L15" s="53"/>
      <c r="M15" s="54"/>
    </row>
    <row r="16" spans="2:19" s="129" customFormat="1">
      <c r="B16" s="91" t="s">
        <v>182</v>
      </c>
      <c r="C16" s="89"/>
      <c r="D16" s="89"/>
      <c r="E16" s="89"/>
      <c r="F16" s="89"/>
      <c r="G16" s="89"/>
      <c r="H16" s="89"/>
      <c r="I16" s="89"/>
      <c r="J16" s="89"/>
      <c r="K16" s="89"/>
      <c r="L16" s="89"/>
      <c r="M16" s="90"/>
    </row>
    <row r="17" spans="2:13" s="129" customFormat="1">
      <c r="B17" s="91"/>
      <c r="C17" s="89"/>
      <c r="D17" s="89"/>
      <c r="E17" s="89"/>
      <c r="F17" s="89"/>
      <c r="G17" s="89"/>
      <c r="H17" s="89"/>
      <c r="I17" s="89"/>
      <c r="J17" s="89"/>
      <c r="K17" s="89"/>
      <c r="L17" s="89"/>
      <c r="M17" s="90"/>
    </row>
    <row r="18" spans="2:13">
      <c r="B18" s="309" t="s">
        <v>73</v>
      </c>
      <c r="C18" s="307"/>
      <c r="D18" s="307"/>
      <c r="E18" s="305" t="s">
        <v>74</v>
      </c>
      <c r="F18" s="305"/>
      <c r="G18" s="305"/>
      <c r="H18" s="305"/>
      <c r="I18" s="305"/>
      <c r="J18" s="305"/>
      <c r="K18" s="305"/>
      <c r="L18" s="305"/>
      <c r="M18" s="306"/>
    </row>
    <row r="19" spans="2:13">
      <c r="B19" s="309"/>
      <c r="C19" s="307"/>
      <c r="D19" s="307"/>
      <c r="E19" s="307"/>
      <c r="F19" s="307"/>
      <c r="G19" s="307"/>
      <c r="H19" s="307"/>
      <c r="I19" s="307"/>
      <c r="J19" s="307"/>
      <c r="K19" s="307"/>
      <c r="L19" s="307"/>
      <c r="M19" s="308"/>
    </row>
    <row r="20" spans="2:13">
      <c r="B20" s="309" t="s">
        <v>24</v>
      </c>
      <c r="C20" s="307"/>
      <c r="D20" s="307"/>
      <c r="E20" s="305" t="s">
        <v>75</v>
      </c>
      <c r="F20" s="305"/>
      <c r="G20" s="305"/>
      <c r="H20" s="305"/>
      <c r="I20" s="305"/>
      <c r="J20" s="305"/>
      <c r="K20" s="305"/>
      <c r="L20" s="305"/>
      <c r="M20" s="306"/>
    </row>
    <row r="21" spans="2:13">
      <c r="B21" s="309"/>
      <c r="C21" s="307"/>
      <c r="D21" s="307"/>
      <c r="E21" s="307"/>
      <c r="F21" s="307"/>
      <c r="G21" s="307"/>
      <c r="H21" s="307"/>
      <c r="I21" s="307"/>
      <c r="J21" s="307"/>
      <c r="K21" s="307"/>
      <c r="L21" s="307"/>
      <c r="M21" s="308"/>
    </row>
    <row r="22" spans="2:13">
      <c r="B22" s="309" t="s">
        <v>77</v>
      </c>
      <c r="C22" s="307"/>
      <c r="D22" s="307"/>
      <c r="E22" s="305" t="s">
        <v>78</v>
      </c>
      <c r="F22" s="305"/>
      <c r="G22" s="305"/>
      <c r="H22" s="305"/>
      <c r="I22" s="305"/>
      <c r="J22" s="305"/>
      <c r="K22" s="305"/>
      <c r="L22" s="305"/>
      <c r="M22" s="306"/>
    </row>
    <row r="23" spans="2:13">
      <c r="B23" s="309"/>
      <c r="C23" s="307"/>
      <c r="D23" s="307"/>
      <c r="E23" s="307"/>
      <c r="F23" s="307"/>
      <c r="G23" s="307"/>
      <c r="H23" s="307"/>
      <c r="I23" s="307"/>
      <c r="J23" s="307"/>
      <c r="K23" s="307"/>
      <c r="L23" s="307"/>
      <c r="M23" s="308"/>
    </row>
    <row r="24" spans="2:13">
      <c r="B24" s="309" t="s">
        <v>37</v>
      </c>
      <c r="C24" s="307"/>
      <c r="D24" s="307"/>
      <c r="E24" s="310" t="s">
        <v>76</v>
      </c>
      <c r="F24" s="310"/>
      <c r="G24" s="310"/>
      <c r="H24" s="310"/>
      <c r="I24" s="310"/>
      <c r="J24" s="310"/>
      <c r="K24" s="310"/>
      <c r="L24" s="310"/>
      <c r="M24" s="311"/>
    </row>
    <row r="25" spans="2:13">
      <c r="B25" s="309"/>
      <c r="C25" s="307"/>
      <c r="D25" s="307"/>
      <c r="E25" s="307"/>
      <c r="F25" s="307"/>
      <c r="G25" s="307"/>
      <c r="H25" s="307"/>
      <c r="I25" s="307"/>
      <c r="J25" s="307"/>
      <c r="K25" s="307"/>
      <c r="L25" s="307"/>
      <c r="M25" s="308"/>
    </row>
    <row r="26" spans="2:13">
      <c r="B26" s="309" t="s">
        <v>79</v>
      </c>
      <c r="C26" s="307"/>
      <c r="D26" s="307"/>
      <c r="E26" s="310" t="s">
        <v>80</v>
      </c>
      <c r="F26" s="310"/>
      <c r="G26" s="310"/>
      <c r="H26" s="310"/>
      <c r="I26" s="310"/>
      <c r="J26" s="310"/>
      <c r="K26" s="310"/>
      <c r="L26" s="310"/>
      <c r="M26" s="311"/>
    </row>
    <row r="27" spans="2:13">
      <c r="B27" s="309"/>
      <c r="C27" s="307"/>
      <c r="D27" s="307"/>
      <c r="E27" s="307"/>
      <c r="F27" s="307"/>
      <c r="G27" s="307"/>
      <c r="H27" s="307"/>
      <c r="I27" s="307"/>
      <c r="J27" s="307"/>
      <c r="K27" s="307"/>
      <c r="L27" s="307"/>
      <c r="M27" s="308"/>
    </row>
    <row r="28" spans="2:13">
      <c r="B28" s="309" t="s">
        <v>39</v>
      </c>
      <c r="C28" s="307"/>
      <c r="D28" s="307"/>
      <c r="E28" s="310" t="s">
        <v>81</v>
      </c>
      <c r="F28" s="310"/>
      <c r="G28" s="310"/>
      <c r="H28" s="310"/>
      <c r="I28" s="310"/>
      <c r="J28" s="310"/>
      <c r="K28" s="310"/>
      <c r="L28" s="310"/>
      <c r="M28" s="311"/>
    </row>
    <row r="29" spans="2:13">
      <c r="B29" s="309"/>
      <c r="C29" s="307"/>
      <c r="D29" s="307"/>
      <c r="E29" s="307"/>
      <c r="F29" s="307"/>
      <c r="G29" s="307"/>
      <c r="H29" s="307"/>
      <c r="I29" s="307"/>
      <c r="J29" s="307"/>
      <c r="K29" s="307"/>
      <c r="L29" s="307"/>
      <c r="M29" s="308"/>
    </row>
    <row r="30" spans="2:13">
      <c r="B30" s="309" t="s">
        <v>82</v>
      </c>
      <c r="C30" s="307"/>
      <c r="D30" s="307"/>
      <c r="E30" s="305" t="s">
        <v>83</v>
      </c>
      <c r="F30" s="305"/>
      <c r="G30" s="305"/>
      <c r="H30" s="305"/>
      <c r="I30" s="305"/>
      <c r="J30" s="305"/>
      <c r="K30" s="305"/>
      <c r="L30" s="305"/>
      <c r="M30" s="306"/>
    </row>
    <row r="31" spans="2:13">
      <c r="B31" s="55"/>
      <c r="C31" s="53"/>
      <c r="D31" s="53"/>
      <c r="E31" s="53"/>
      <c r="F31" s="53"/>
      <c r="G31" s="53"/>
      <c r="H31" s="53"/>
      <c r="I31" s="53"/>
      <c r="J31" s="53"/>
      <c r="K31" s="53"/>
      <c r="L31" s="53"/>
      <c r="M31" s="54"/>
    </row>
    <row r="32" spans="2:13">
      <c r="B32" s="302" t="s">
        <v>87</v>
      </c>
      <c r="C32" s="303"/>
      <c r="D32" s="303"/>
      <c r="E32" s="303"/>
      <c r="F32" s="303"/>
      <c r="G32" s="303"/>
      <c r="H32" s="303"/>
      <c r="I32" s="303"/>
      <c r="J32" s="303"/>
      <c r="K32" s="303"/>
      <c r="L32" s="303"/>
      <c r="M32" s="304"/>
    </row>
    <row r="33" spans="2:13">
      <c r="B33" s="55"/>
      <c r="C33" s="53"/>
      <c r="D33" s="53"/>
      <c r="E33" s="53"/>
      <c r="F33" s="53"/>
      <c r="G33" s="53"/>
      <c r="H33" s="53"/>
      <c r="I33" s="53"/>
      <c r="J33" s="53"/>
      <c r="K33" s="53"/>
      <c r="L33" s="53"/>
      <c r="M33" s="54"/>
    </row>
    <row r="34" spans="2:13">
      <c r="B34" s="55" t="s">
        <v>84</v>
      </c>
      <c r="C34" s="53"/>
      <c r="D34" s="53"/>
      <c r="E34" s="53"/>
      <c r="F34" s="53"/>
      <c r="G34" s="53"/>
      <c r="H34" s="53"/>
      <c r="I34" s="53"/>
      <c r="J34" s="53"/>
      <c r="K34" s="53"/>
      <c r="L34" s="53"/>
      <c r="M34" s="54"/>
    </row>
    <row r="35" spans="2:13">
      <c r="B35" s="55"/>
      <c r="C35" s="53"/>
      <c r="D35" s="53"/>
      <c r="E35" s="53"/>
      <c r="F35" s="53"/>
      <c r="G35" s="53"/>
      <c r="H35" s="53"/>
      <c r="I35" s="53"/>
      <c r="J35" s="53"/>
      <c r="K35" s="53"/>
      <c r="L35" s="53"/>
      <c r="M35" s="54"/>
    </row>
    <row r="36" spans="2:13">
      <c r="B36" s="55"/>
      <c r="C36" s="53"/>
      <c r="D36" s="53"/>
      <c r="E36" s="53"/>
      <c r="F36" s="53"/>
      <c r="G36" s="53"/>
      <c r="H36" s="53"/>
      <c r="I36" s="53"/>
      <c r="J36" s="53"/>
      <c r="K36" s="53"/>
      <c r="L36" s="53"/>
      <c r="M36" s="54"/>
    </row>
    <row r="37" spans="2:13">
      <c r="B37" s="56" t="s">
        <v>41</v>
      </c>
      <c r="C37" s="79" t="s">
        <v>3</v>
      </c>
      <c r="D37" s="10" t="s">
        <v>42</v>
      </c>
      <c r="E37" s="34" t="s">
        <v>3</v>
      </c>
      <c r="F37" s="10" t="s">
        <v>43</v>
      </c>
      <c r="G37" s="34" t="s">
        <v>3</v>
      </c>
      <c r="H37" s="10" t="s">
        <v>44</v>
      </c>
      <c r="I37" s="48" t="s">
        <v>3</v>
      </c>
      <c r="J37" s="10" t="s">
        <v>45</v>
      </c>
      <c r="K37" s="34" t="s">
        <v>3</v>
      </c>
      <c r="L37" s="10" t="s">
        <v>46</v>
      </c>
      <c r="M37" s="57" t="s">
        <v>3</v>
      </c>
    </row>
    <row r="38" spans="2:13">
      <c r="B38" s="58" t="s">
        <v>86</v>
      </c>
      <c r="C38" s="80">
        <v>500</v>
      </c>
      <c r="D38" s="50" t="s">
        <v>86</v>
      </c>
      <c r="E38" s="33">
        <v>200</v>
      </c>
      <c r="F38" s="50" t="s">
        <v>86</v>
      </c>
      <c r="G38" s="33">
        <v>100</v>
      </c>
      <c r="H38" s="20"/>
      <c r="I38" s="49">
        <v>0</v>
      </c>
      <c r="J38" s="20"/>
      <c r="K38" s="33">
        <v>0</v>
      </c>
      <c r="L38" s="20"/>
      <c r="M38" s="59">
        <v>0</v>
      </c>
    </row>
    <row r="39" spans="2:13">
      <c r="B39" s="55"/>
      <c r="C39" s="53"/>
      <c r="D39" s="53"/>
      <c r="E39" s="53"/>
      <c r="F39" s="53"/>
      <c r="G39" s="53"/>
      <c r="H39" s="53"/>
      <c r="I39" s="53"/>
      <c r="J39" s="53"/>
      <c r="K39" s="53"/>
      <c r="L39" s="53"/>
      <c r="M39" s="54"/>
    </row>
    <row r="40" spans="2:13">
      <c r="B40" s="55"/>
      <c r="C40" s="53"/>
      <c r="D40" s="53"/>
      <c r="E40" s="53"/>
      <c r="F40" s="53"/>
      <c r="G40" s="53"/>
      <c r="H40" s="53"/>
      <c r="I40" s="53"/>
      <c r="J40" s="53"/>
      <c r="K40" s="53"/>
      <c r="L40" s="53"/>
      <c r="M40" s="54"/>
    </row>
    <row r="41" spans="2:13" ht="15" customHeight="1">
      <c r="B41" s="55"/>
      <c r="C41" s="53"/>
      <c r="D41" s="312" t="s">
        <v>85</v>
      </c>
      <c r="E41" s="312"/>
      <c r="F41" s="312"/>
      <c r="G41" s="312"/>
      <c r="H41" s="312"/>
      <c r="I41" s="312"/>
      <c r="J41" s="312"/>
      <c r="K41" s="312"/>
      <c r="L41" s="312"/>
      <c r="M41" s="313"/>
    </row>
    <row r="42" spans="2:13">
      <c r="B42" s="55"/>
      <c r="C42" s="53"/>
      <c r="D42" s="312"/>
      <c r="E42" s="312"/>
      <c r="F42" s="312"/>
      <c r="G42" s="312"/>
      <c r="H42" s="312"/>
      <c r="I42" s="312"/>
      <c r="J42" s="312"/>
      <c r="K42" s="312"/>
      <c r="L42" s="312"/>
      <c r="M42" s="313"/>
    </row>
    <row r="43" spans="2:13">
      <c r="B43" s="55"/>
      <c r="C43" s="53"/>
      <c r="D43" s="312"/>
      <c r="E43" s="312"/>
      <c r="F43" s="312"/>
      <c r="G43" s="312"/>
      <c r="H43" s="312"/>
      <c r="I43" s="312"/>
      <c r="J43" s="312"/>
      <c r="K43" s="312"/>
      <c r="L43" s="312"/>
      <c r="M43" s="313"/>
    </row>
    <row r="44" spans="2:13">
      <c r="B44" s="55"/>
      <c r="C44" s="53"/>
      <c r="D44" s="53"/>
      <c r="E44" s="53"/>
      <c r="F44" s="53"/>
      <c r="G44" s="53"/>
      <c r="H44" s="53"/>
      <c r="I44" s="53"/>
      <c r="J44" s="53"/>
      <c r="K44" s="53"/>
      <c r="L44" s="53"/>
      <c r="M44" s="54"/>
    </row>
    <row r="45" spans="2:13">
      <c r="B45" s="302" t="s">
        <v>89</v>
      </c>
      <c r="C45" s="303"/>
      <c r="D45" s="303"/>
      <c r="E45" s="303"/>
      <c r="F45" s="303"/>
      <c r="G45" s="303"/>
      <c r="H45" s="303"/>
      <c r="I45" s="303"/>
      <c r="J45" s="303"/>
      <c r="K45" s="303"/>
      <c r="L45" s="303"/>
      <c r="M45" s="304"/>
    </row>
    <row r="46" spans="2:13">
      <c r="B46" s="55"/>
      <c r="C46" s="53"/>
      <c r="D46" s="53"/>
      <c r="E46" s="53"/>
      <c r="F46" s="53"/>
      <c r="G46" s="53"/>
      <c r="H46" s="53"/>
      <c r="I46" s="53"/>
      <c r="J46" s="53"/>
      <c r="K46" s="53"/>
      <c r="L46" s="53"/>
      <c r="M46" s="54"/>
    </row>
    <row r="47" spans="2:13">
      <c r="B47" s="55" t="s">
        <v>90</v>
      </c>
      <c r="C47" s="53"/>
      <c r="D47" s="53"/>
      <c r="E47" s="53" t="s">
        <v>91</v>
      </c>
      <c r="F47" s="53"/>
      <c r="G47" s="53"/>
      <c r="H47" s="53"/>
      <c r="I47" s="53"/>
      <c r="J47" s="53"/>
      <c r="K47" s="53"/>
      <c r="L47" s="53"/>
      <c r="M47" s="54"/>
    </row>
    <row r="48" spans="2:13">
      <c r="B48" s="55"/>
      <c r="C48" s="53"/>
      <c r="D48" s="53"/>
      <c r="E48" s="53"/>
      <c r="F48" s="53"/>
      <c r="G48" s="53"/>
      <c r="H48" s="53"/>
      <c r="I48" s="53"/>
      <c r="J48" s="53"/>
      <c r="K48" s="53"/>
      <c r="L48" s="53"/>
      <c r="M48" s="54"/>
    </row>
    <row r="49" spans="2:13">
      <c r="B49" s="55" t="s">
        <v>92</v>
      </c>
      <c r="C49" s="53"/>
      <c r="D49" s="53"/>
      <c r="E49" s="53" t="s">
        <v>93</v>
      </c>
      <c r="F49" s="53"/>
      <c r="G49" s="53"/>
      <c r="H49" s="53"/>
      <c r="I49" s="53"/>
      <c r="J49" s="53"/>
      <c r="K49" s="53"/>
      <c r="L49" s="53"/>
      <c r="M49" s="54"/>
    </row>
    <row r="50" spans="2:13">
      <c r="B50" s="55"/>
      <c r="C50" s="53"/>
      <c r="D50" s="53"/>
      <c r="E50" s="53"/>
      <c r="F50" s="53"/>
      <c r="G50" s="53"/>
      <c r="H50" s="53"/>
      <c r="I50" s="53"/>
      <c r="J50" s="53"/>
      <c r="K50" s="53"/>
      <c r="L50" s="53"/>
      <c r="M50" s="54"/>
    </row>
    <row r="51" spans="2:13">
      <c r="B51" s="55" t="s">
        <v>94</v>
      </c>
      <c r="C51" s="53"/>
      <c r="D51" s="53"/>
      <c r="E51" s="53" t="s">
        <v>95</v>
      </c>
      <c r="F51" s="53"/>
      <c r="G51" s="53"/>
      <c r="H51" s="53"/>
      <c r="I51" s="53"/>
      <c r="J51" s="53"/>
      <c r="K51" s="53"/>
      <c r="L51" s="53"/>
      <c r="M51" s="54"/>
    </row>
    <row r="52" spans="2:13">
      <c r="B52" s="55"/>
      <c r="C52" s="53"/>
      <c r="D52" s="53"/>
      <c r="E52" s="53"/>
      <c r="F52" s="53"/>
      <c r="G52" s="53"/>
      <c r="H52" s="53"/>
      <c r="I52" s="53"/>
      <c r="J52" s="53"/>
      <c r="K52" s="53"/>
      <c r="L52" s="53"/>
      <c r="M52" s="54"/>
    </row>
    <row r="53" spans="2:13">
      <c r="B53" s="55" t="s">
        <v>96</v>
      </c>
      <c r="C53" s="53"/>
      <c r="D53" s="53"/>
      <c r="E53" s="53" t="s">
        <v>97</v>
      </c>
      <c r="F53" s="53"/>
      <c r="G53" s="53"/>
      <c r="H53" s="53"/>
      <c r="I53" s="53"/>
      <c r="J53" s="53"/>
      <c r="K53" s="53"/>
      <c r="L53" s="53"/>
      <c r="M53" s="54"/>
    </row>
    <row r="54" spans="2:13">
      <c r="B54" s="55"/>
      <c r="C54" s="53"/>
      <c r="D54" s="53"/>
      <c r="E54" s="53"/>
      <c r="F54" s="53"/>
      <c r="G54" s="53"/>
      <c r="H54" s="53"/>
      <c r="I54" s="53"/>
      <c r="J54" s="53"/>
      <c r="K54" s="53"/>
      <c r="L54" s="53"/>
      <c r="M54" s="54"/>
    </row>
    <row r="55" spans="2:13">
      <c r="B55" s="314" t="s">
        <v>98</v>
      </c>
      <c r="C55" s="315"/>
      <c r="D55" s="315"/>
      <c r="E55" s="315"/>
      <c r="F55" s="315"/>
      <c r="G55" s="315"/>
      <c r="H55" s="315"/>
      <c r="I55" s="315"/>
      <c r="J55" s="315"/>
      <c r="K55" s="315"/>
      <c r="L55" s="315"/>
      <c r="M55" s="316"/>
    </row>
    <row r="56" spans="2:13">
      <c r="B56" s="55"/>
      <c r="C56" s="53"/>
      <c r="D56" s="53"/>
      <c r="E56" s="53"/>
      <c r="F56" s="53"/>
      <c r="G56" s="53"/>
      <c r="H56" s="53"/>
      <c r="I56" s="53"/>
      <c r="J56" s="53"/>
      <c r="K56" s="53"/>
      <c r="L56" s="53"/>
      <c r="M56" s="54"/>
    </row>
    <row r="57" spans="2:13">
      <c r="B57" s="343" t="s">
        <v>23</v>
      </c>
      <c r="C57" s="344"/>
      <c r="D57" s="344"/>
      <c r="E57" s="344"/>
      <c r="F57" s="344"/>
      <c r="G57" s="344"/>
      <c r="H57" s="344"/>
      <c r="I57" s="344"/>
      <c r="J57" s="344"/>
      <c r="K57" s="344"/>
      <c r="L57" s="344"/>
      <c r="M57" s="345"/>
    </row>
    <row r="58" spans="2:13">
      <c r="B58" s="55"/>
      <c r="C58" s="53"/>
      <c r="D58" s="53"/>
      <c r="E58" s="53"/>
      <c r="F58" s="53"/>
      <c r="G58" s="53"/>
      <c r="H58" s="53"/>
      <c r="I58" s="53"/>
      <c r="J58" s="53"/>
      <c r="K58" s="53"/>
      <c r="L58" s="53"/>
      <c r="M58" s="54"/>
    </row>
    <row r="59" spans="2:13">
      <c r="B59" s="309" t="s">
        <v>0</v>
      </c>
      <c r="C59" s="307"/>
      <c r="D59" s="307"/>
      <c r="E59" s="310" t="s">
        <v>99</v>
      </c>
      <c r="F59" s="310"/>
      <c r="G59" s="310"/>
      <c r="H59" s="310"/>
      <c r="I59" s="310"/>
      <c r="J59" s="310"/>
      <c r="K59" s="310"/>
      <c r="L59" s="310"/>
      <c r="M59" s="54"/>
    </row>
    <row r="60" spans="2:13">
      <c r="B60" s="309"/>
      <c r="C60" s="307"/>
      <c r="D60" s="307"/>
      <c r="E60" s="307"/>
      <c r="F60" s="307"/>
      <c r="G60" s="307"/>
      <c r="H60" s="307"/>
      <c r="I60" s="307"/>
      <c r="J60" s="307"/>
      <c r="K60" s="307"/>
      <c r="L60" s="307"/>
      <c r="M60" s="54"/>
    </row>
    <row r="61" spans="2:13">
      <c r="B61" s="309" t="s">
        <v>100</v>
      </c>
      <c r="C61" s="307"/>
      <c r="D61" s="307"/>
      <c r="E61" s="310" t="s">
        <v>106</v>
      </c>
      <c r="F61" s="310"/>
      <c r="G61" s="310"/>
      <c r="H61" s="310"/>
      <c r="I61" s="310"/>
      <c r="J61" s="310"/>
      <c r="K61" s="310"/>
      <c r="L61" s="310"/>
      <c r="M61" s="54"/>
    </row>
    <row r="62" spans="2:13">
      <c r="B62" s="55"/>
      <c r="C62" s="53"/>
      <c r="D62" s="53"/>
      <c r="E62" s="53"/>
      <c r="F62" s="53"/>
      <c r="G62" s="53"/>
      <c r="H62" s="53"/>
      <c r="I62" s="53"/>
      <c r="J62" s="53"/>
      <c r="K62" s="53"/>
      <c r="L62" s="53"/>
      <c r="M62" s="54"/>
    </row>
    <row r="63" spans="2:13">
      <c r="B63" s="343" t="s">
        <v>22</v>
      </c>
      <c r="C63" s="344"/>
      <c r="D63" s="344"/>
      <c r="E63" s="344"/>
      <c r="F63" s="344"/>
      <c r="G63" s="344"/>
      <c r="H63" s="344"/>
      <c r="I63" s="344"/>
      <c r="J63" s="344"/>
      <c r="K63" s="344"/>
      <c r="L63" s="344"/>
      <c r="M63" s="345"/>
    </row>
    <row r="64" spans="2:13">
      <c r="B64" s="55"/>
      <c r="C64" s="53"/>
      <c r="D64" s="53"/>
      <c r="E64" s="53"/>
      <c r="F64" s="53"/>
      <c r="G64" s="53"/>
      <c r="H64" s="53"/>
      <c r="I64" s="53"/>
      <c r="J64" s="53"/>
      <c r="K64" s="53"/>
      <c r="L64" s="53"/>
      <c r="M64" s="54"/>
    </row>
    <row r="65" spans="2:13" ht="30" customHeight="1">
      <c r="B65" s="60" t="s">
        <v>27</v>
      </c>
      <c r="C65" s="53"/>
      <c r="D65" s="317" t="s">
        <v>117</v>
      </c>
      <c r="E65" s="317"/>
      <c r="F65" s="317"/>
      <c r="G65" s="317"/>
      <c r="H65" s="317"/>
      <c r="I65" s="317"/>
      <c r="J65" s="317"/>
      <c r="K65" s="317"/>
      <c r="L65" s="317"/>
      <c r="M65" s="318"/>
    </row>
    <row r="66" spans="2:13">
      <c r="B66" s="321"/>
      <c r="C66" s="322"/>
      <c r="D66" s="319"/>
      <c r="E66" s="319"/>
      <c r="F66" s="319"/>
      <c r="G66" s="319"/>
      <c r="H66" s="319"/>
      <c r="I66" s="319"/>
      <c r="J66" s="319"/>
      <c r="K66" s="319"/>
      <c r="L66" s="319"/>
      <c r="M66" s="320"/>
    </row>
    <row r="67" spans="2:13" ht="29.25" customHeight="1">
      <c r="B67" s="321" t="s">
        <v>1</v>
      </c>
      <c r="C67" s="322"/>
      <c r="D67" s="323" t="s">
        <v>102</v>
      </c>
      <c r="E67" s="323"/>
      <c r="F67" s="323"/>
      <c r="G67" s="323"/>
      <c r="H67" s="323"/>
      <c r="I67" s="323"/>
      <c r="J67" s="323"/>
      <c r="K67" s="323"/>
      <c r="L67" s="323"/>
      <c r="M67" s="324"/>
    </row>
    <row r="68" spans="2:13">
      <c r="B68" s="321"/>
      <c r="C68" s="322"/>
      <c r="D68" s="319"/>
      <c r="E68" s="319"/>
      <c r="F68" s="319"/>
      <c r="G68" s="319"/>
      <c r="H68" s="319"/>
      <c r="I68" s="319"/>
      <c r="J68" s="319"/>
      <c r="K68" s="319"/>
      <c r="L68" s="319"/>
      <c r="M68" s="320"/>
    </row>
    <row r="69" spans="2:13" ht="30" customHeight="1">
      <c r="B69" s="321" t="s">
        <v>101</v>
      </c>
      <c r="C69" s="322"/>
      <c r="D69" s="323" t="s">
        <v>103</v>
      </c>
      <c r="E69" s="323"/>
      <c r="F69" s="323"/>
      <c r="G69" s="323"/>
      <c r="H69" s="323"/>
      <c r="I69" s="323"/>
      <c r="J69" s="323"/>
      <c r="K69" s="323"/>
      <c r="L69" s="323"/>
      <c r="M69" s="324"/>
    </row>
    <row r="70" spans="2:13">
      <c r="B70" s="321"/>
      <c r="C70" s="322"/>
      <c r="D70" s="319"/>
      <c r="E70" s="319"/>
      <c r="F70" s="319"/>
      <c r="G70" s="319"/>
      <c r="H70" s="319"/>
      <c r="I70" s="319"/>
      <c r="J70" s="319"/>
      <c r="K70" s="319"/>
      <c r="L70" s="319"/>
      <c r="M70" s="320"/>
    </row>
    <row r="71" spans="2:13">
      <c r="B71" s="321" t="s">
        <v>20</v>
      </c>
      <c r="C71" s="322"/>
      <c r="D71" s="317" t="s">
        <v>111</v>
      </c>
      <c r="E71" s="317"/>
      <c r="F71" s="317"/>
      <c r="G71" s="317"/>
      <c r="H71" s="317"/>
      <c r="I71" s="317"/>
      <c r="J71" s="317"/>
      <c r="K71" s="317"/>
      <c r="L71" s="317"/>
      <c r="M71" s="318"/>
    </row>
    <row r="72" spans="2:13">
      <c r="B72" s="321"/>
      <c r="C72" s="322"/>
      <c r="D72" s="319"/>
      <c r="E72" s="319"/>
      <c r="F72" s="319"/>
      <c r="G72" s="319"/>
      <c r="H72" s="319"/>
      <c r="I72" s="319"/>
      <c r="J72" s="319"/>
      <c r="K72" s="319"/>
      <c r="L72" s="319"/>
      <c r="M72" s="320"/>
    </row>
    <row r="73" spans="2:13">
      <c r="B73" s="321" t="s">
        <v>21</v>
      </c>
      <c r="C73" s="322"/>
      <c r="D73" s="317" t="s">
        <v>104</v>
      </c>
      <c r="E73" s="317"/>
      <c r="F73" s="317"/>
      <c r="G73" s="317"/>
      <c r="H73" s="317"/>
      <c r="I73" s="317"/>
      <c r="J73" s="317"/>
      <c r="K73" s="317"/>
      <c r="L73" s="317"/>
      <c r="M73" s="318"/>
    </row>
    <row r="74" spans="2:13">
      <c r="B74" s="321"/>
      <c r="C74" s="322"/>
      <c r="D74" s="319"/>
      <c r="E74" s="319"/>
      <c r="F74" s="319"/>
      <c r="G74" s="319"/>
      <c r="H74" s="319"/>
      <c r="I74" s="319"/>
      <c r="J74" s="319"/>
      <c r="K74" s="319"/>
      <c r="L74" s="319"/>
      <c r="M74" s="320"/>
    </row>
    <row r="75" spans="2:13">
      <c r="B75" s="321" t="s">
        <v>3</v>
      </c>
      <c r="C75" s="322"/>
      <c r="D75" s="331" t="s">
        <v>105</v>
      </c>
      <c r="E75" s="331"/>
      <c r="F75" s="331"/>
      <c r="G75" s="331"/>
      <c r="H75" s="331"/>
      <c r="I75" s="331"/>
      <c r="J75" s="331"/>
      <c r="K75" s="331"/>
      <c r="L75" s="331"/>
      <c r="M75" s="332"/>
    </row>
    <row r="76" spans="2:13">
      <c r="B76" s="55"/>
      <c r="C76" s="53"/>
      <c r="D76" s="53"/>
      <c r="E76" s="53"/>
      <c r="F76" s="53"/>
      <c r="G76" s="53"/>
      <c r="H76" s="53"/>
      <c r="I76" s="53"/>
      <c r="J76" s="53"/>
      <c r="K76" s="53"/>
      <c r="L76" s="53"/>
      <c r="M76" s="54"/>
    </row>
    <row r="77" spans="2:13">
      <c r="B77" s="352" t="s">
        <v>184</v>
      </c>
      <c r="C77" s="353"/>
      <c r="D77" s="353"/>
      <c r="E77" s="353"/>
      <c r="F77" s="353"/>
      <c r="G77" s="353"/>
      <c r="H77" s="353"/>
      <c r="I77" s="353"/>
      <c r="J77" s="353"/>
      <c r="K77" s="353"/>
      <c r="L77" s="353"/>
      <c r="M77" s="354"/>
    </row>
    <row r="78" spans="2:13">
      <c r="B78" s="55"/>
      <c r="C78" s="53"/>
      <c r="D78" s="53"/>
      <c r="E78" s="53"/>
      <c r="F78" s="53"/>
      <c r="G78" s="53"/>
      <c r="H78" s="53"/>
      <c r="I78" s="53"/>
      <c r="J78" s="53"/>
      <c r="K78" s="53"/>
      <c r="L78" s="53"/>
      <c r="M78" s="54"/>
    </row>
    <row r="79" spans="2:13">
      <c r="B79" s="61" t="s">
        <v>32</v>
      </c>
      <c r="C79" s="3"/>
      <c r="D79" s="5"/>
      <c r="E79" s="31">
        <v>1000</v>
      </c>
      <c r="F79" s="51"/>
      <c r="G79" s="335" t="s">
        <v>107</v>
      </c>
      <c r="H79" s="335"/>
      <c r="I79" s="335"/>
      <c r="J79" s="335"/>
      <c r="K79" s="335"/>
      <c r="L79" s="335"/>
      <c r="M79" s="336"/>
    </row>
    <row r="80" spans="2:13">
      <c r="B80" s="62" t="s">
        <v>33</v>
      </c>
      <c r="C80" s="355" t="s">
        <v>110</v>
      </c>
      <c r="D80" s="356"/>
      <c r="E80" s="32">
        <v>100</v>
      </c>
      <c r="F80" s="52"/>
      <c r="G80" s="325" t="s">
        <v>116</v>
      </c>
      <c r="H80" s="325"/>
      <c r="I80" s="325"/>
      <c r="J80" s="325"/>
      <c r="K80" s="325"/>
      <c r="L80" s="325"/>
      <c r="M80" s="326"/>
    </row>
    <row r="81" spans="2:13">
      <c r="B81" s="62" t="s">
        <v>33</v>
      </c>
      <c r="C81" s="355"/>
      <c r="D81" s="356"/>
      <c r="E81" s="32"/>
      <c r="F81" s="52"/>
      <c r="G81" s="325"/>
      <c r="H81" s="325"/>
      <c r="I81" s="325"/>
      <c r="J81" s="325"/>
      <c r="K81" s="325"/>
      <c r="L81" s="325"/>
      <c r="M81" s="326"/>
    </row>
    <row r="82" spans="2:13" ht="30" customHeight="1">
      <c r="B82" s="61" t="s">
        <v>34</v>
      </c>
      <c r="C82" s="3"/>
      <c r="D82" s="5"/>
      <c r="E82" s="165">
        <v>100</v>
      </c>
      <c r="F82" s="52"/>
      <c r="G82" s="327" t="s">
        <v>183</v>
      </c>
      <c r="H82" s="327"/>
      <c r="I82" s="327"/>
      <c r="J82" s="327"/>
      <c r="K82" s="327"/>
      <c r="L82" s="327"/>
      <c r="M82" s="328"/>
    </row>
    <row r="83" spans="2:13">
      <c r="B83" s="61" t="s">
        <v>35</v>
      </c>
      <c r="C83" s="3"/>
      <c r="D83" s="5"/>
      <c r="E83" s="31">
        <f>IF(E79-E80-E81-E82&gt;0,E79-E80-E81-E82," ")</f>
        <v>800</v>
      </c>
      <c r="F83" s="52"/>
      <c r="G83" s="329" t="s">
        <v>108</v>
      </c>
      <c r="H83" s="329"/>
      <c r="I83" s="329"/>
      <c r="J83" s="329"/>
      <c r="K83" s="329"/>
      <c r="L83" s="329"/>
      <c r="M83" s="330"/>
    </row>
    <row r="84" spans="2:13">
      <c r="B84" s="61" t="s">
        <v>36</v>
      </c>
      <c r="C84" s="3"/>
      <c r="D84" s="5"/>
      <c r="E84" s="31" t="str">
        <f>IF(E79-E80-E81-E82&lt;0,ABS(E79-E80-E81-E82)," ")</f>
        <v xml:space="preserve"> </v>
      </c>
      <c r="F84" s="52"/>
      <c r="G84" s="329" t="s">
        <v>108</v>
      </c>
      <c r="H84" s="329"/>
      <c r="I84" s="329"/>
      <c r="J84" s="329"/>
      <c r="K84" s="329"/>
      <c r="L84" s="329"/>
      <c r="M84" s="330"/>
    </row>
    <row r="85" spans="2:13">
      <c r="B85" s="357" t="s">
        <v>40</v>
      </c>
      <c r="C85" s="358"/>
      <c r="D85" s="359"/>
      <c r="E85" s="363"/>
      <c r="F85" s="53"/>
      <c r="G85" s="307"/>
      <c r="H85" s="307"/>
      <c r="I85" s="307"/>
      <c r="J85" s="307"/>
      <c r="K85" s="307"/>
      <c r="L85" s="307"/>
      <c r="M85" s="308"/>
    </row>
    <row r="86" spans="2:13">
      <c r="B86" s="360"/>
      <c r="C86" s="361"/>
      <c r="D86" s="362"/>
      <c r="E86" s="364"/>
      <c r="F86" s="51"/>
      <c r="G86" s="335" t="s">
        <v>109</v>
      </c>
      <c r="H86" s="335"/>
      <c r="I86" s="335"/>
      <c r="J86" s="335"/>
      <c r="K86" s="335"/>
      <c r="L86" s="335"/>
      <c r="M86" s="336"/>
    </row>
    <row r="87" spans="2:13" ht="15" thickBot="1">
      <c r="B87" s="63"/>
      <c r="C87" s="64"/>
      <c r="D87" s="64"/>
      <c r="E87" s="64"/>
      <c r="F87" s="64"/>
      <c r="G87" s="64"/>
      <c r="H87" s="64"/>
      <c r="I87" s="64"/>
      <c r="J87" s="64"/>
      <c r="K87" s="64"/>
      <c r="L87" s="64"/>
      <c r="M87" s="65"/>
    </row>
  </sheetData>
  <sheetProtection algorithmName="SHA-512" hashValue="afnyy7/LU7ZOuwQUMGShHUTqgy2RRpPHThix/MX/PggbQ7GJQFrrDjX1E48OgqMbKXDT6tMlLXaWBodgASpL5Q==" saltValue="sPgzX8xXcHu9a7AzgLL2UQ==" spinCount="100000" sheet="1" objects="1" scenarios="1" selectLockedCells="1"/>
  <mergeCells count="77">
    <mergeCell ref="C12:L13"/>
    <mergeCell ref="G84:M84"/>
    <mergeCell ref="G85:M85"/>
    <mergeCell ref="G86:M86"/>
    <mergeCell ref="B2:M5"/>
    <mergeCell ref="B57:M57"/>
    <mergeCell ref="B63:M63"/>
    <mergeCell ref="B6:M6"/>
    <mergeCell ref="B7:M11"/>
    <mergeCell ref="B77:M77"/>
    <mergeCell ref="C80:D80"/>
    <mergeCell ref="C81:D81"/>
    <mergeCell ref="B85:D86"/>
    <mergeCell ref="E85:E86"/>
    <mergeCell ref="G79:M79"/>
    <mergeCell ref="G80:M80"/>
    <mergeCell ref="G81:M81"/>
    <mergeCell ref="G82:M82"/>
    <mergeCell ref="G83:M83"/>
    <mergeCell ref="B74:C74"/>
    <mergeCell ref="B75:C75"/>
    <mergeCell ref="D74:M74"/>
    <mergeCell ref="D75:M75"/>
    <mergeCell ref="B72:C72"/>
    <mergeCell ref="B73:C73"/>
    <mergeCell ref="D68:M68"/>
    <mergeCell ref="D69:M69"/>
    <mergeCell ref="D70:M70"/>
    <mergeCell ref="D71:M71"/>
    <mergeCell ref="D72:M72"/>
    <mergeCell ref="D73:M73"/>
    <mergeCell ref="B68:C68"/>
    <mergeCell ref="B69:C69"/>
    <mergeCell ref="B70:C70"/>
    <mergeCell ref="B45:M45"/>
    <mergeCell ref="B55:M55"/>
    <mergeCell ref="D65:M65"/>
    <mergeCell ref="D66:M66"/>
    <mergeCell ref="B71:C71"/>
    <mergeCell ref="B66:C66"/>
    <mergeCell ref="B67:C67"/>
    <mergeCell ref="E59:L59"/>
    <mergeCell ref="E60:L60"/>
    <mergeCell ref="E61:L61"/>
    <mergeCell ref="B59:D59"/>
    <mergeCell ref="B60:D60"/>
    <mergeCell ref="B61:D61"/>
    <mergeCell ref="D67:M67"/>
    <mergeCell ref="E25:M25"/>
    <mergeCell ref="E26:M26"/>
    <mergeCell ref="D41:M43"/>
    <mergeCell ref="B32:M32"/>
    <mergeCell ref="B30:D30"/>
    <mergeCell ref="B29:D29"/>
    <mergeCell ref="E27:M27"/>
    <mergeCell ref="E28:M28"/>
    <mergeCell ref="E29:M29"/>
    <mergeCell ref="E30:M30"/>
    <mergeCell ref="B25:D25"/>
    <mergeCell ref="B26:D26"/>
    <mergeCell ref="B27:D27"/>
    <mergeCell ref="B28:D28"/>
    <mergeCell ref="E24:M24"/>
    <mergeCell ref="B18:D18"/>
    <mergeCell ref="B19:D19"/>
    <mergeCell ref="B20:D20"/>
    <mergeCell ref="B21:D21"/>
    <mergeCell ref="B22:D22"/>
    <mergeCell ref="B24:D24"/>
    <mergeCell ref="B14:M14"/>
    <mergeCell ref="E18:M18"/>
    <mergeCell ref="E19:M19"/>
    <mergeCell ref="E20:M20"/>
    <mergeCell ref="B23:D23"/>
    <mergeCell ref="E21:M21"/>
    <mergeCell ref="E22:M22"/>
    <mergeCell ref="E23:M23"/>
  </mergeCells>
  <pageMargins left="0.7" right="0.7" top="0.75" bottom="0.75" header="0.3" footer="0.3"/>
  <pageSetup scale="76" fitToHeight="0" orientation="portrait" verticalDpi="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X69"/>
  <sheetViews>
    <sheetView showGridLines="0" showRowColHeaders="0" workbookViewId="0">
      <selection activeCell="B9" sqref="B9:F9"/>
    </sheetView>
  </sheetViews>
  <sheetFormatPr baseColWidth="10" defaultColWidth="0" defaultRowHeight="14" zeroHeight="1" x14ac:dyDescent="0"/>
  <cols>
    <col min="1" max="1" width="5.6640625" style="1" customWidth="1"/>
    <col min="2" max="8" width="8.6640625" style="1" customWidth="1"/>
    <col min="9" max="10" width="4.6640625" style="1" customWidth="1"/>
    <col min="11" max="15" width="8.6640625" style="1" customWidth="1"/>
    <col min="16" max="16" width="5.6640625" style="1" customWidth="1"/>
    <col min="17" max="17" width="11.6640625" style="1" hidden="1" customWidth="1"/>
    <col min="18" max="18" width="9.1640625" style="1" hidden="1" customWidth="1"/>
    <col min="19" max="19" width="23" style="1" hidden="1" customWidth="1"/>
    <col min="20" max="20" width="4.6640625" style="1" hidden="1" customWidth="1"/>
    <col min="21" max="21" width="7" style="1" hidden="1" customWidth="1"/>
    <col min="22" max="22" width="4.6640625" style="1" hidden="1" customWidth="1"/>
    <col min="23" max="23" width="7" style="1" hidden="1" customWidth="1"/>
    <col min="24" max="24" width="5.5" style="1" hidden="1" customWidth="1"/>
    <col min="25" max="16384" width="9.1640625" style="1" hidden="1"/>
  </cols>
  <sheetData>
    <row r="1" spans="2:15"/>
    <row r="2" spans="2:15" ht="15">
      <c r="B2" s="394" t="s">
        <v>55</v>
      </c>
      <c r="C2" s="394"/>
      <c r="D2" s="394"/>
      <c r="E2" s="394"/>
      <c r="F2" s="394"/>
      <c r="G2" s="394"/>
      <c r="H2" s="394"/>
      <c r="I2" s="394"/>
      <c r="J2" s="394"/>
      <c r="K2" s="394"/>
      <c r="L2" s="394"/>
      <c r="M2" s="394"/>
      <c r="N2" s="394"/>
      <c r="O2" s="394"/>
    </row>
    <row r="3" spans="2:15" ht="15">
      <c r="B3" s="394" t="s">
        <v>54</v>
      </c>
      <c r="C3" s="394"/>
      <c r="D3" s="394"/>
      <c r="E3" s="394"/>
      <c r="F3" s="394"/>
      <c r="G3" s="394"/>
      <c r="H3" s="394"/>
      <c r="I3" s="394"/>
      <c r="J3" s="394"/>
      <c r="K3" s="394"/>
      <c r="L3" s="394"/>
      <c r="M3" s="394"/>
      <c r="N3" s="394"/>
      <c r="O3" s="394"/>
    </row>
    <row r="4" spans="2:15" ht="15">
      <c r="B4" s="394" t="s">
        <v>53</v>
      </c>
      <c r="C4" s="394"/>
      <c r="D4" s="394"/>
      <c r="E4" s="394"/>
      <c r="F4" s="394"/>
      <c r="G4" s="394"/>
      <c r="H4" s="394"/>
      <c r="I4" s="394"/>
      <c r="J4" s="394"/>
      <c r="K4" s="394"/>
      <c r="L4" s="394"/>
      <c r="M4" s="394"/>
      <c r="N4" s="394"/>
      <c r="O4" s="394"/>
    </row>
    <row r="5" spans="2:15" ht="10" customHeight="1">
      <c r="C5" s="19"/>
      <c r="D5" s="19"/>
      <c r="E5" s="19"/>
      <c r="F5" s="19"/>
      <c r="G5" s="19"/>
      <c r="H5" s="19"/>
      <c r="I5" s="19"/>
      <c r="J5" s="19"/>
      <c r="K5" s="19"/>
      <c r="L5" s="19"/>
      <c r="M5" s="19"/>
      <c r="N5" s="19"/>
      <c r="O5" s="19"/>
    </row>
    <row r="6" spans="2:15" ht="24.75" customHeight="1">
      <c r="B6" s="402" t="s">
        <v>56</v>
      </c>
      <c r="C6" s="402"/>
      <c r="D6" s="402"/>
      <c r="E6" s="402"/>
      <c r="F6" s="402"/>
      <c r="G6" s="402"/>
      <c r="H6" s="402"/>
      <c r="I6" s="402"/>
      <c r="J6" s="402"/>
      <c r="K6" s="402"/>
      <c r="L6" s="402"/>
      <c r="M6" s="402"/>
      <c r="N6" s="402"/>
      <c r="O6" s="402"/>
    </row>
    <row r="7" spans="2:15" ht="5" customHeight="1"/>
    <row r="8" spans="2:15">
      <c r="B8" s="395" t="s">
        <v>73</v>
      </c>
      <c r="C8" s="399"/>
      <c r="D8" s="399"/>
      <c r="E8" s="399"/>
      <c r="F8" s="396"/>
      <c r="G8" s="395" t="s">
        <v>24</v>
      </c>
      <c r="H8" s="396"/>
      <c r="I8" s="395" t="s">
        <v>77</v>
      </c>
      <c r="J8" s="399"/>
      <c r="K8" s="399"/>
      <c r="L8" s="399"/>
      <c r="M8" s="396"/>
      <c r="N8" s="395" t="s">
        <v>25</v>
      </c>
      <c r="O8" s="396"/>
    </row>
    <row r="9" spans="2:15" s="28" customFormat="1">
      <c r="B9" s="368" t="str">
        <f>'Travel Auth'!C8</f>
        <v>Enter Name</v>
      </c>
      <c r="C9" s="369"/>
      <c r="D9" s="369"/>
      <c r="E9" s="369"/>
      <c r="F9" s="370"/>
      <c r="G9" s="397" t="str">
        <f>'Travel Auth'!G8:H8</f>
        <v>Enter BID</v>
      </c>
      <c r="H9" s="398"/>
      <c r="I9" s="368" t="str">
        <f>'Travel Auth'!I8:K8</f>
        <v>Enter Department</v>
      </c>
      <c r="J9" s="369"/>
      <c r="K9" s="369"/>
      <c r="L9" s="369"/>
      <c r="M9" s="370"/>
      <c r="N9" s="400"/>
      <c r="O9" s="401"/>
    </row>
    <row r="10" spans="2:15">
      <c r="B10" s="395" t="s">
        <v>37</v>
      </c>
      <c r="C10" s="399"/>
      <c r="D10" s="399"/>
      <c r="E10" s="399"/>
      <c r="F10" s="396"/>
      <c r="G10" s="395" t="s">
        <v>38</v>
      </c>
      <c r="H10" s="399"/>
      <c r="I10" s="399"/>
      <c r="J10" s="399"/>
      <c r="K10" s="399"/>
      <c r="L10" s="399"/>
      <c r="M10" s="399"/>
      <c r="N10" s="396"/>
      <c r="O10" s="7" t="s">
        <v>39</v>
      </c>
    </row>
    <row r="11" spans="2:15" s="28" customFormat="1">
      <c r="B11" s="368"/>
      <c r="C11" s="369"/>
      <c r="D11" s="369"/>
      <c r="E11" s="369"/>
      <c r="F11" s="370"/>
      <c r="G11" s="368"/>
      <c r="H11" s="369"/>
      <c r="I11" s="369"/>
      <c r="J11" s="369"/>
      <c r="K11" s="369"/>
      <c r="L11" s="369"/>
      <c r="M11" s="369"/>
      <c r="N11" s="370"/>
      <c r="O11" s="29"/>
    </row>
    <row r="12" spans="2:15">
      <c r="B12" s="382" t="s">
        <v>26</v>
      </c>
      <c r="C12" s="383"/>
      <c r="D12" s="383"/>
      <c r="E12" s="383"/>
      <c r="F12" s="383"/>
      <c r="G12" s="383"/>
      <c r="H12" s="383"/>
      <c r="I12" s="383"/>
      <c r="J12" s="383"/>
      <c r="K12" s="383"/>
      <c r="L12" s="383"/>
      <c r="M12" s="383"/>
      <c r="N12" s="383"/>
      <c r="O12" s="384"/>
    </row>
    <row r="13" spans="2:15" s="28" customFormat="1">
      <c r="B13" s="368" t="str">
        <f>'Travel Auth'!A12</f>
        <v>State Business Purpose</v>
      </c>
      <c r="C13" s="369"/>
      <c r="D13" s="369"/>
      <c r="E13" s="369"/>
      <c r="F13" s="369"/>
      <c r="G13" s="369"/>
      <c r="H13" s="369"/>
      <c r="I13" s="369"/>
      <c r="J13" s="369"/>
      <c r="K13" s="369"/>
      <c r="L13" s="369"/>
      <c r="M13" s="369"/>
      <c r="N13" s="369"/>
      <c r="O13" s="370"/>
    </row>
    <row r="14" spans="2:15" ht="10" customHeight="1"/>
    <row r="15" spans="2:15" s="9" customFormat="1" ht="11">
      <c r="B15" s="10" t="s">
        <v>41</v>
      </c>
      <c r="C15" s="73" t="s">
        <v>3</v>
      </c>
      <c r="D15" s="72" t="s">
        <v>42</v>
      </c>
      <c r="E15" s="11" t="s">
        <v>3</v>
      </c>
      <c r="F15" s="10" t="s">
        <v>43</v>
      </c>
      <c r="G15" s="11" t="s">
        <v>3</v>
      </c>
      <c r="H15" s="10" t="s">
        <v>44</v>
      </c>
      <c r="I15" s="373" t="s">
        <v>3</v>
      </c>
      <c r="J15" s="374"/>
      <c r="K15" s="10" t="s">
        <v>45</v>
      </c>
      <c r="L15" s="11" t="s">
        <v>3</v>
      </c>
      <c r="M15" s="10" t="s">
        <v>46</v>
      </c>
      <c r="N15" s="11" t="s">
        <v>3</v>
      </c>
    </row>
    <row r="16" spans="2:15">
      <c r="B16" s="92"/>
      <c r="C16" s="93">
        <v>0</v>
      </c>
      <c r="D16" s="94"/>
      <c r="E16" s="93">
        <v>0</v>
      </c>
      <c r="F16" s="92"/>
      <c r="G16" s="93">
        <v>0</v>
      </c>
      <c r="H16" s="92"/>
      <c r="I16" s="371">
        <v>0</v>
      </c>
      <c r="J16" s="372"/>
      <c r="K16" s="92"/>
      <c r="L16" s="93">
        <v>0</v>
      </c>
      <c r="M16" s="92"/>
      <c r="N16" s="93">
        <v>0</v>
      </c>
    </row>
    <row r="17" spans="2:24" ht="5" customHeight="1"/>
    <row r="18" spans="2:24">
      <c r="B18" s="4" t="s">
        <v>27</v>
      </c>
      <c r="C18" s="3"/>
      <c r="D18" s="403" t="s">
        <v>31</v>
      </c>
      <c r="E18" s="403"/>
      <c r="F18" s="403" t="s">
        <v>4</v>
      </c>
      <c r="G18" s="403"/>
      <c r="H18" s="403" t="s">
        <v>5</v>
      </c>
      <c r="I18" s="403"/>
      <c r="J18" s="403"/>
      <c r="L18" s="4" t="s">
        <v>32</v>
      </c>
      <c r="M18" s="3"/>
      <c r="N18" s="5"/>
      <c r="O18" s="78">
        <f>SUM(E19:E25,G19:G25,I19:I25)</f>
        <v>0</v>
      </c>
    </row>
    <row r="19" spans="2:24">
      <c r="B19" s="4" t="s">
        <v>28</v>
      </c>
      <c r="C19" s="3"/>
      <c r="D19" s="30">
        <v>731110</v>
      </c>
      <c r="E19" s="78">
        <f>SUMIFS($O$42:$O$66,$G$42:$G$66,"Air In State")+SUMIFS('Reim Continuation Page 1'!$O$10:$O$69,'Reim Continuation Page 1'!$G$10:$G$69,"Air In State")+SUMIFS('Reim Continuation Page 2'!$O$10:$O$69,'Reim Continuation Page 2'!$G$10:$G$69,"Air In State")</f>
        <v>0</v>
      </c>
      <c r="F19" s="30">
        <v>731210</v>
      </c>
      <c r="G19" s="78">
        <f>SUMIFS($O$42:$O$66,$G$42:$G$66,"Air Out of State")+SUMIFS('Reim Continuation Page 1'!$O$10:$O$69,'Reim Continuation Page 1'!$G$10:$G$69,"Air Out of State")+SUMIFS('Reim Continuation Page 2'!$O$10:$O$69,'Reim Continuation Page 2'!$G$10:$G$69,"Air Out of State")</f>
        <v>0</v>
      </c>
      <c r="H19" s="30">
        <v>731310</v>
      </c>
      <c r="I19" s="385">
        <f>SUMIFS($O$42:$O$66,$G$42:$G$66,"Air Out of Country")+SUMIFS('Reim Continuation Page 1'!$O$10:$O$69,'Reim Continuation Page 1'!$G$10:$G$69,"Air Out of Country")+SUMIFS('Reim Continuation Page 2'!$O$10:$O$69,'Reim Continuation Page 2'!$G$10:$G$69,"Air Out of Country")</f>
        <v>0</v>
      </c>
      <c r="J19" s="386"/>
      <c r="L19" s="2" t="s">
        <v>33</v>
      </c>
      <c r="M19" s="407"/>
      <c r="N19" s="408"/>
      <c r="O19" s="95">
        <v>0</v>
      </c>
      <c r="Q19" s="4" t="s">
        <v>118</v>
      </c>
      <c r="R19" s="3"/>
      <c r="S19" s="30">
        <v>731120</v>
      </c>
      <c r="T19" s="31">
        <f>SUMIFS($O$42:$O$66,$G$42:$G$66,"Oth Ground Trans In State")+SUMIFS('Reim Continuation Page 1'!$O$10:$O$69,'Reim Continuation Page 1'!$G$10:$G$69,"Oth Ground Trans In State")+SUMIFS('Reim Continuation Page 2'!$O$10:$O$69,'Reim Continuation Page 2'!$G$10:$G$69,"Oth Ground Trans In State")</f>
        <v>0</v>
      </c>
      <c r="U19" s="30">
        <v>731220</v>
      </c>
      <c r="V19" s="182">
        <f>SUMIFS($O$42:$O$66,$G$42:$G$66,"Oth Grnd Trans Out of State")+SUMIFS('Reim Continuation Page 1'!$O$10:$O$69,'Reim Continuation Page 1'!$G$10:$G$69,"Oth Grnd Trans Out of State")+SUMIFS('Reim Continuation Page 2'!$O$10:$O$69,'Reim Continuation Page 2'!$G$10:$G$69,"Oth Grnd Trans Out of State")</f>
        <v>0</v>
      </c>
      <c r="W19" s="30">
        <v>731320</v>
      </c>
      <c r="X19" s="31">
        <f>SUMIFS($O$42:$O$66,$G$42:$G$66,"Oth Grnd Trans Out of Ctry")+SUMIFS('Reim Continuation Page 1'!$O$10:$O$69,'Reim Continuation Page 1'!$G$10:$G$69,"Oth Grnd Trans Out of Ctry")+SUMIFS('Reim Continuation Page 2'!$O$10:$O$69,'Reim Continuation Page 2'!$G$10:$G$69,"Oth Grnd Trans Out of Ctry")</f>
        <v>0</v>
      </c>
    </row>
    <row r="20" spans="2:24">
      <c r="B20" s="4" t="s">
        <v>69</v>
      </c>
      <c r="C20" s="3"/>
      <c r="D20" s="30">
        <v>731120</v>
      </c>
      <c r="E20" s="78">
        <f>SUM(T19:T21)</f>
        <v>0</v>
      </c>
      <c r="F20" s="30">
        <v>731220</v>
      </c>
      <c r="G20" s="78">
        <f>SUM(V19:V21)</f>
        <v>0</v>
      </c>
      <c r="H20" s="30">
        <v>731320</v>
      </c>
      <c r="I20" s="385">
        <f>SUM(X19:X21)</f>
        <v>0</v>
      </c>
      <c r="J20" s="386"/>
      <c r="L20" s="2" t="s">
        <v>33</v>
      </c>
      <c r="M20" s="407"/>
      <c r="N20" s="408"/>
      <c r="O20" s="95">
        <v>0</v>
      </c>
      <c r="Q20" s="4" t="s">
        <v>9</v>
      </c>
      <c r="R20" s="3"/>
      <c r="S20" s="30">
        <v>731120</v>
      </c>
      <c r="T20" s="31">
        <f>SUMIFS($O$42:$O$66,$G$42:$G$66,"Rental Car In State")+SUMIFS('Reim Continuation Page 1'!$O$10:$O$69,'Reim Continuation Page 1'!$G$10:$G$69,"Rental Car In State")+SUMIFS('Reim Continuation Page 2'!$O$10:$O$69,'Reim Continuation Page 2'!$G$10:$G$69,"Rental Car In State")</f>
        <v>0</v>
      </c>
      <c r="U20" s="30">
        <v>731220</v>
      </c>
      <c r="V20" s="31">
        <f>SUMIFS($O$42:$O$66,$G$42:$G$66,"Rental Car Out of State")+SUMIFS('Reim Continuation Page 1'!$O$10:$O$69,'Reim Continuation Page 1'!$G$10:$G$69,"Rental Car Out of State")+SUMIFS('Reim Continuation Page 2'!$O$10:$O$69,'Reim Continuation Page 2'!$G$10:$G$69,"Rental Car Out of State")</f>
        <v>0</v>
      </c>
      <c r="W20" s="30">
        <v>731320</v>
      </c>
      <c r="X20" s="31">
        <f>SUMIFS($O$42:$O$66,$G$42:$G$66,"Rental Car Out of Country")+SUMIFS('Reim Continuation Page 1'!$O$10:$O$69,'Reim Continuation Page 1'!$G$10:$G$69,"Rental Car Out of Country")+SUMIFS('Reim Continuation Page 2'!$O$10:$O$69,'Reim Continuation Page 2'!$G$10:$G$69,"Rental Car Out of Country")</f>
        <v>0</v>
      </c>
    </row>
    <row r="21" spans="2:24">
      <c r="B21" s="4" t="s">
        <v>30</v>
      </c>
      <c r="C21" s="3"/>
      <c r="D21" s="30">
        <v>731130</v>
      </c>
      <c r="E21" s="78">
        <f>SUMIFS($O$42:$O$66,$G$42:$G$66,"Other Trans In State")+SUMIFS('Reim Continuation Page 1'!$O$10:$O$69,'Reim Continuation Page 1'!$G$10:$G$69,"Other Trans In State")+SUMIFS('Reim Continuation Page 2'!$O$10:$O$69,'Reim Continuation Page 2'!$G$10:$G$69,"Other Trans In State")</f>
        <v>0</v>
      </c>
      <c r="F21" s="30">
        <v>731230</v>
      </c>
      <c r="G21" s="78">
        <f>SUMIFS($O$42:$O$66,$G$42:$G$66,"Other Trans Out of State")+SUMIFS('Reim Continuation Page 1'!$O$10:$O$69,'Reim Continuation Page 1'!$G$10:$G$69,"Other Trans Out of State")+SUMIFS('Reim Continuation Page 2'!$O$10:$O$69,'Reim Continuation Page 2'!$G$10:$G$69,"Other Trans Out of State")</f>
        <v>0</v>
      </c>
      <c r="H21" s="30">
        <v>731330</v>
      </c>
      <c r="I21" s="385">
        <f>SUMIFS($O$42:$O$66,$G$42:$G$66,"Other Trans Out of Country")+SUMIFS('Reim Continuation Page 1'!$O$10:$O$69,'Reim Continuation Page 1'!$G$10:$G$69,"Other Trans Out of Country")+SUMIFS('Reim Continuation Page 2'!$O$10:$O$69,'Reim Continuation Page 2'!$G$10:$G$69,"Other Trans Out of Country")</f>
        <v>0</v>
      </c>
      <c r="J21" s="386"/>
      <c r="L21" s="4" t="s">
        <v>34</v>
      </c>
      <c r="M21" s="3"/>
      <c r="N21" s="5"/>
      <c r="O21" s="95">
        <f>'Travel Auth'!I46</f>
        <v>0</v>
      </c>
      <c r="Q21" s="4" t="s">
        <v>8</v>
      </c>
      <c r="R21" s="3"/>
      <c r="S21" s="30">
        <v>731120</v>
      </c>
      <c r="T21" s="31">
        <f>SUMIFS($O$42:$O$66,$G$42:$G$66,"Private Car In State")+SUMIFS('Reim Continuation Page 1'!$O$10:$O$69,'Reim Continuation Page 1'!$G$10:$G$69,"Private Car In State")+SUMIFS('Reim Continuation Page 2'!$O$10:$O$69,'Reim Continuation Page 2'!$G$10:$G$69,"Private Car In State")</f>
        <v>0</v>
      </c>
      <c r="U21" s="30">
        <v>731220</v>
      </c>
      <c r="V21" s="31">
        <f>SUMIFS($O$42:$O$66,$G$42:$G$66,"Private Car Out of State")+SUMIFS('Reim Continuation Page 1'!$O$10:$O$69,'Reim Continuation Page 1'!$G$10:$G$69,"Private Car Out of State")+SUMIFS('Reim Continuation Page 2'!$O$10:$O$69,'Reim Continuation Page 2'!$G$10:$G$69,"Private Car Out of State")</f>
        <v>0</v>
      </c>
      <c r="W21" s="30"/>
      <c r="X21" s="31"/>
    </row>
    <row r="22" spans="2:24">
      <c r="B22" s="4" t="s">
        <v>6</v>
      </c>
      <c r="C22" s="3"/>
      <c r="D22" s="30">
        <v>731140</v>
      </c>
      <c r="E22" s="78">
        <f>SUMIFS($O$42:$O$66,$G$42:$G$66,"Lodging In State")+SUMIFS('Reim Continuation Page 1'!$O$10:$O$69,'Reim Continuation Page 1'!$G$10:$G$69,"Lodging In State")+SUMIFS('Reim Continuation Page 2'!$O$10:$O$69,'Reim Continuation Page 2'!$G$10:$G$69,"Lodging In State")</f>
        <v>0</v>
      </c>
      <c r="F22" s="30">
        <v>731240</v>
      </c>
      <c r="G22" s="78">
        <f>SUMIFS($O$42:$O$66,$G$42:$G$66,"Lodging Out of State")+SUMIFS('Reim Continuation Page 1'!$O$10:$O$69,'Reim Continuation Page 1'!$G$10:$G$69,"Lodging Out of State")+SUMIFS('Reim Continuation Page 2'!$O$10:$O$69,'Reim Continuation Page 2'!$G$10:$G$69,"Lodging Out of State")</f>
        <v>0</v>
      </c>
      <c r="H22" s="30">
        <v>731340</v>
      </c>
      <c r="I22" s="385">
        <f>SUMIFS($O$42:$O$66,$G$42:$G$66,"Lodging Out of Country")+SUMIFS('Reim Continuation Page 1'!$O$10:$O$69,'Reim Continuation Page 1'!$G$10:$G$69,"Lodging Out of Country")+SUMIFS('Reim Continuation Page 2'!$O$10:$O$69,'Reim Continuation Page 2'!$G$10:$G$69,"Lodging Out of Country")</f>
        <v>0</v>
      </c>
      <c r="J22" s="386"/>
      <c r="L22" s="4" t="s">
        <v>35</v>
      </c>
      <c r="M22" s="3"/>
      <c r="N22" s="5"/>
      <c r="O22" s="78" t="str">
        <f>IF(O18-O19-O20-O21&gt;0,O18-O19-O20-O21," ")</f>
        <v xml:space="preserve"> </v>
      </c>
    </row>
    <row r="23" spans="2:24">
      <c r="B23" s="4" t="s">
        <v>7</v>
      </c>
      <c r="C23" s="3"/>
      <c r="D23" s="30">
        <v>731150</v>
      </c>
      <c r="E23" s="78">
        <f>SUMIFS($O$42:$O$66,$G$42:$G$66,"Meals In State")+SUMIFS('Reim Continuation Page 1'!$O$10:$O$69,'Reim Continuation Page 1'!$G$10:$G$69,"Meals In State")+SUMIFS('Reim Continuation Page 2'!$O$10:$O$69,'Reim Continuation Page 2'!$G$10:$G$69,"Meals In State")</f>
        <v>0</v>
      </c>
      <c r="F23" s="30">
        <v>731250</v>
      </c>
      <c r="G23" s="78">
        <f>SUMIFS($O$42:$O$66,$G$42:$G$66,"Meals Out of State")+SUMIFS('Reim Continuation Page 1'!$O$10:$O$69,'Reim Continuation Page 1'!$G$10:$G$69,"Meals Out of State")+SUMIFS('Reim Continuation Page 2'!$O$10:$O$69,'Reim Continuation Page 2'!$G$10:$G$69,"Meals Out of State")</f>
        <v>0</v>
      </c>
      <c r="H23" s="30">
        <v>731350</v>
      </c>
      <c r="I23" s="385">
        <f>SUMIFS($O$42:$O$66,$G$42:$G$66,"Meals Out of Country")+SUMIFS('Reim Continuation Page 1'!$O$10:$O$69,'Reim Continuation Page 1'!$G$10:$G$69,"Meals Out of Country")+SUMIFS('Reim Continuation Page 2'!$O$10:$O$69,'Reim Continuation Page 2'!$G$10:$G$69,"Meals Out of Country")</f>
        <v>0</v>
      </c>
      <c r="J23" s="386"/>
      <c r="L23" s="4" t="s">
        <v>36</v>
      </c>
      <c r="M23" s="3"/>
      <c r="N23" s="5"/>
      <c r="O23" s="78" t="str">
        <f>IF(O18-O19-O20-O21&lt;0,ABS(O18-O19-O20-O21)," ")</f>
        <v xml:space="preserve"> </v>
      </c>
    </row>
    <row r="24" spans="2:24">
      <c r="B24" s="4" t="s">
        <v>29</v>
      </c>
      <c r="C24" s="3"/>
      <c r="D24" s="30">
        <v>731160</v>
      </c>
      <c r="E24" s="78">
        <f>SUMIFS($O$42:$O$66,$G$42:$G$66,"Other In State")+SUMIFS('Reim Continuation Page 1'!$O$10:$O$69,'Reim Continuation Page 1'!$G$10:$G$69,"Other In State")+SUMIFS('Reim Continuation Page 2'!$O$10:$O$69,'Reim Continuation Page 2'!$G$10:$G$69,"Other In State")</f>
        <v>0</v>
      </c>
      <c r="F24" s="30">
        <v>731260</v>
      </c>
      <c r="G24" s="78">
        <f>SUMIFS($O$42:$O$66,$G$42:$G$66,"Other Out of State")+SUMIFS('Reim Continuation Page 1'!$O$10:$O$69,'Reim Continuation Page 1'!$G$10:$G$69,"Other Out of State")+SUMIFS('Reim Continuation Page 2'!$O$10:$O$69,'Reim Continuation Page 2'!$G$10:$G$69,"Other Out of State")</f>
        <v>0</v>
      </c>
      <c r="H24" s="30">
        <v>731360</v>
      </c>
      <c r="I24" s="385">
        <f>SUMIFS($O$42:$O$66,$G$42:$G$66,"Other Out of Country")+SUMIFS('Reim Continuation Page 1'!$O$10:$O$69,'Reim Continuation Page 1'!$G$10:$G$69,"Other Out of Country")+SUMIFS('Reim Continuation Page 2'!$O$10:$O$69,'Reim Continuation Page 2'!$G$10:$G$69,"Other Out of Country")</f>
        <v>0</v>
      </c>
      <c r="J24" s="386"/>
      <c r="L24" s="387" t="s">
        <v>40</v>
      </c>
      <c r="M24" s="358"/>
      <c r="N24" s="359"/>
      <c r="O24" s="389">
        <v>0</v>
      </c>
    </row>
    <row r="25" spans="2:24" ht="12.75" customHeight="1">
      <c r="B25" s="4" t="s">
        <v>10</v>
      </c>
      <c r="C25" s="3"/>
      <c r="D25" s="30">
        <v>731190</v>
      </c>
      <c r="E25" s="78">
        <f>SUMIFS($O$42:$O$66,$G$42:$G$66,"Registration In State")+SUMIFS('Reim Continuation Page 1'!$O$10:$O$69,'Reim Continuation Page 1'!$G$10:$G$69,"Registration In State")+SUMIFS('Reim Continuation Page 2'!$O$10:$O$69,'Reim Continuation Page 2'!$G$10:$G$69,"Registration In State")</f>
        <v>0</v>
      </c>
      <c r="F25" s="30">
        <v>731290</v>
      </c>
      <c r="G25" s="78">
        <f>SUMIFS($O$42:$O$66,$G$42:$G$66,"Registration Out of State")+SUMIFS('Reim Continuation Page 1'!$O$10:$O$69,'Reim Continuation Page 1'!$G$10:$G$69,"Registration Out of State")+SUMIFS('Reim Continuation Page 2'!$O$10:$O$69,'Reim Continuation Page 2'!$G$10:$G$69,"Registration Out of State")</f>
        <v>0</v>
      </c>
      <c r="H25" s="30">
        <v>731390</v>
      </c>
      <c r="I25" s="385">
        <f>SUMIFS($O$42:$O$66,$G$42:$G$66,"Registration Out of Country")+SUMIFS('Reim Continuation Page 1'!$O$10:$O$69,'Reim Continuation Page 1'!$G$10:$G$69,"Registration Out of Country")+SUMIFS('Reim Continuation Page 2'!$O$10:$O$69,'Reim Continuation Page 2'!$G$10:$G$69,"Registration Out of Country")</f>
        <v>0</v>
      </c>
      <c r="J25" s="386"/>
      <c r="L25" s="388"/>
      <c r="M25" s="361"/>
      <c r="N25" s="362"/>
      <c r="O25" s="390"/>
    </row>
    <row r="26" spans="2:24" ht="12.75" customHeight="1">
      <c r="B26" s="75"/>
      <c r="C26" s="75"/>
      <c r="D26" s="76"/>
      <c r="E26" s="78">
        <f>SUM(E19:E25)</f>
        <v>0</v>
      </c>
      <c r="F26" s="76"/>
      <c r="G26" s="78">
        <f>SUM(G19:G25)</f>
        <v>0</v>
      </c>
      <c r="H26" s="76"/>
      <c r="I26" s="385">
        <f>SUM(I19:I25)</f>
        <v>0</v>
      </c>
      <c r="J26" s="386"/>
      <c r="L26" s="74"/>
      <c r="M26" s="74"/>
      <c r="N26" s="74"/>
      <c r="O26" s="77"/>
    </row>
    <row r="27" spans="2:24"/>
    <row r="28" spans="2:24">
      <c r="B28" s="375" t="s">
        <v>47</v>
      </c>
      <c r="C28" s="375"/>
      <c r="D28" s="375"/>
      <c r="E28" s="375"/>
      <c r="F28" s="375"/>
      <c r="G28" s="375"/>
      <c r="H28" s="6"/>
      <c r="I28" s="376" t="s">
        <v>48</v>
      </c>
      <c r="J28" s="376"/>
      <c r="K28" s="376"/>
      <c r="L28" s="376"/>
      <c r="M28" s="376"/>
      <c r="N28" s="376"/>
      <c r="O28" s="376"/>
    </row>
    <row r="29" spans="2:24">
      <c r="B29" s="375"/>
      <c r="C29" s="375"/>
      <c r="D29" s="375"/>
      <c r="E29" s="375"/>
      <c r="F29" s="375"/>
      <c r="G29" s="375"/>
      <c r="H29" s="6"/>
      <c r="I29" s="376"/>
      <c r="J29" s="376"/>
      <c r="K29" s="376"/>
      <c r="L29" s="376"/>
      <c r="M29" s="376"/>
      <c r="N29" s="376"/>
      <c r="O29" s="376"/>
    </row>
    <row r="30" spans="2:24">
      <c r="B30" s="375"/>
      <c r="C30" s="375"/>
      <c r="D30" s="375"/>
      <c r="E30" s="375"/>
      <c r="F30" s="375"/>
      <c r="G30" s="375"/>
      <c r="H30" s="6"/>
      <c r="I30" s="6"/>
      <c r="J30" s="6"/>
      <c r="K30" s="6"/>
      <c r="L30" s="6"/>
    </row>
    <row r="31" spans="2:24">
      <c r="H31" s="6"/>
      <c r="I31" s="6"/>
      <c r="J31" s="6"/>
      <c r="K31" s="6"/>
      <c r="L31" s="6"/>
    </row>
    <row r="32" spans="2:24">
      <c r="B32" s="8"/>
      <c r="C32" s="8"/>
      <c r="D32" s="8"/>
      <c r="E32" s="8"/>
      <c r="F32" s="8"/>
      <c r="G32" s="8"/>
      <c r="I32" s="8"/>
      <c r="J32" s="8"/>
      <c r="K32" s="8"/>
      <c r="L32" s="8"/>
      <c r="M32" s="8"/>
      <c r="N32" s="8"/>
      <c r="O32" s="8"/>
    </row>
    <row r="33" spans="2:21">
      <c r="B33" s="377" t="s">
        <v>49</v>
      </c>
      <c r="C33" s="377"/>
      <c r="D33" s="377"/>
      <c r="E33" s="377"/>
      <c r="F33" s="377"/>
      <c r="G33" s="377"/>
      <c r="I33" s="378" t="s">
        <v>50</v>
      </c>
      <c r="J33" s="378"/>
      <c r="K33" s="378"/>
      <c r="L33" s="378"/>
      <c r="M33" s="378"/>
      <c r="N33" s="378"/>
      <c r="O33" s="378"/>
    </row>
    <row r="34" spans="2:21" ht="12.75" customHeight="1">
      <c r="B34" s="376" t="s">
        <v>48</v>
      </c>
      <c r="C34" s="376"/>
      <c r="D34" s="376"/>
      <c r="E34" s="376"/>
      <c r="F34" s="376"/>
      <c r="G34" s="376"/>
      <c r="H34" s="12"/>
      <c r="I34" s="376" t="s">
        <v>48</v>
      </c>
      <c r="J34" s="376"/>
      <c r="K34" s="376"/>
      <c r="L34" s="376"/>
      <c r="M34" s="376"/>
      <c r="N34" s="376"/>
      <c r="O34" s="376"/>
    </row>
    <row r="35" spans="2:21">
      <c r="B35" s="376"/>
      <c r="C35" s="376"/>
      <c r="D35" s="376"/>
      <c r="E35" s="376"/>
      <c r="F35" s="376"/>
      <c r="G35" s="376"/>
      <c r="H35" s="12"/>
      <c r="I35" s="376"/>
      <c r="J35" s="376"/>
      <c r="K35" s="376"/>
      <c r="L35" s="376"/>
      <c r="M35" s="376"/>
      <c r="N35" s="376"/>
      <c r="O35" s="376"/>
    </row>
    <row r="36" spans="2:21"/>
    <row r="37" spans="2:21">
      <c r="B37" s="8"/>
      <c r="C37" s="8"/>
      <c r="D37" s="8"/>
      <c r="E37" s="8"/>
      <c r="F37" s="8"/>
      <c r="G37" s="8"/>
      <c r="I37" s="8"/>
      <c r="J37" s="8"/>
      <c r="K37" s="8"/>
      <c r="L37" s="8"/>
      <c r="M37" s="8"/>
      <c r="N37" s="8"/>
      <c r="O37" s="8"/>
    </row>
    <row r="38" spans="2:21">
      <c r="B38" s="377" t="s">
        <v>51</v>
      </c>
      <c r="C38" s="377"/>
      <c r="D38" s="377"/>
      <c r="E38" s="377"/>
      <c r="F38" s="377"/>
      <c r="G38" s="377"/>
      <c r="I38" s="378" t="s">
        <v>52</v>
      </c>
      <c r="J38" s="378"/>
      <c r="K38" s="378"/>
      <c r="L38" s="378"/>
      <c r="M38" s="378"/>
      <c r="N38" s="378"/>
      <c r="O38" s="378"/>
    </row>
    <row r="39" spans="2:21"/>
    <row r="40" spans="2:21" s="13" customFormat="1">
      <c r="B40" s="406" t="s">
        <v>23</v>
      </c>
      <c r="C40" s="406"/>
      <c r="D40" s="406"/>
      <c r="E40" s="406"/>
      <c r="F40" s="406"/>
      <c r="G40" s="406" t="s">
        <v>22</v>
      </c>
      <c r="H40" s="406"/>
      <c r="I40" s="406"/>
      <c r="J40" s="406"/>
      <c r="K40" s="406"/>
      <c r="L40" s="406"/>
      <c r="M40" s="406"/>
      <c r="N40" s="406"/>
      <c r="O40" s="406"/>
    </row>
    <row r="41" spans="2:21" s="13" customFormat="1">
      <c r="B41" s="14" t="s">
        <v>0</v>
      </c>
      <c r="C41" s="391" t="s">
        <v>70</v>
      </c>
      <c r="D41" s="392"/>
      <c r="E41" s="392"/>
      <c r="F41" s="393"/>
      <c r="G41" s="405" t="s">
        <v>27</v>
      </c>
      <c r="H41" s="405"/>
      <c r="I41" s="15" t="s">
        <v>1</v>
      </c>
      <c r="J41" s="16" t="s">
        <v>2</v>
      </c>
      <c r="K41" s="406" t="s">
        <v>20</v>
      </c>
      <c r="L41" s="406"/>
      <c r="M41" s="406"/>
      <c r="N41" s="14" t="s">
        <v>21</v>
      </c>
      <c r="O41" s="14" t="s">
        <v>3</v>
      </c>
    </row>
    <row r="42" spans="2:21" s="13" customFormat="1">
      <c r="B42" s="96"/>
      <c r="C42" s="365"/>
      <c r="D42" s="366"/>
      <c r="E42" s="366"/>
      <c r="F42" s="367"/>
      <c r="G42" s="380"/>
      <c r="H42" s="381"/>
      <c r="I42" s="66"/>
      <c r="J42" s="66"/>
      <c r="K42" s="379"/>
      <c r="L42" s="379"/>
      <c r="M42" s="379"/>
      <c r="N42" s="97"/>
      <c r="O42" s="18">
        <f>IF((AND(I42&gt;0,N42&gt;0)),"ERROR",SUM(N42,Q42))</f>
        <v>0</v>
      </c>
      <c r="Q42" s="17">
        <f>I42*J42</f>
        <v>0</v>
      </c>
      <c r="S42" s="39"/>
      <c r="T42" s="40"/>
      <c r="U42" s="41"/>
    </row>
    <row r="43" spans="2:21" s="13" customFormat="1">
      <c r="B43" s="96"/>
      <c r="C43" s="365"/>
      <c r="D43" s="366"/>
      <c r="E43" s="366"/>
      <c r="F43" s="367"/>
      <c r="G43" s="380"/>
      <c r="H43" s="381"/>
      <c r="I43" s="66"/>
      <c r="J43" s="66"/>
      <c r="K43" s="379"/>
      <c r="L43" s="379"/>
      <c r="M43" s="379"/>
      <c r="N43" s="97"/>
      <c r="O43" s="18">
        <f t="shared" ref="O43:O66" si="0">IF((AND(I43&gt;0,N43&gt;0)),"ERROR",SUM(N43,Q43))</f>
        <v>0</v>
      </c>
      <c r="Q43" s="17">
        <f t="shared" ref="Q43:Q49" si="1">I43*J43</f>
        <v>0</v>
      </c>
      <c r="S43" s="42" t="s">
        <v>119</v>
      </c>
      <c r="T43" s="43"/>
      <c r="U43" s="44"/>
    </row>
    <row r="44" spans="2:21" s="13" customFormat="1">
      <c r="B44" s="96"/>
      <c r="C44" s="365"/>
      <c r="D44" s="366"/>
      <c r="E44" s="366"/>
      <c r="F44" s="367"/>
      <c r="G44" s="380"/>
      <c r="H44" s="381"/>
      <c r="I44" s="66"/>
      <c r="J44" s="66"/>
      <c r="K44" s="379"/>
      <c r="L44" s="379"/>
      <c r="M44" s="379"/>
      <c r="N44" s="97"/>
      <c r="O44" s="18">
        <f t="shared" si="0"/>
        <v>0</v>
      </c>
      <c r="Q44" s="17">
        <f t="shared" si="1"/>
        <v>0</v>
      </c>
      <c r="S44" s="42" t="s">
        <v>120</v>
      </c>
      <c r="T44" s="43"/>
      <c r="U44" s="44"/>
    </row>
    <row r="45" spans="2:21" s="13" customFormat="1">
      <c r="B45" s="96"/>
      <c r="C45" s="365"/>
      <c r="D45" s="366"/>
      <c r="E45" s="366"/>
      <c r="F45" s="367"/>
      <c r="G45" s="380"/>
      <c r="H45" s="381"/>
      <c r="I45" s="66"/>
      <c r="J45" s="66"/>
      <c r="K45" s="379"/>
      <c r="L45" s="379"/>
      <c r="M45" s="379"/>
      <c r="N45" s="97"/>
      <c r="O45" s="18">
        <f t="shared" si="0"/>
        <v>0</v>
      </c>
      <c r="Q45" s="17">
        <f t="shared" si="1"/>
        <v>0</v>
      </c>
      <c r="S45" s="42" t="s">
        <v>121</v>
      </c>
      <c r="T45" s="43"/>
      <c r="U45" s="44"/>
    </row>
    <row r="46" spans="2:21" s="13" customFormat="1">
      <c r="B46" s="96"/>
      <c r="C46" s="365"/>
      <c r="D46" s="366"/>
      <c r="E46" s="366"/>
      <c r="F46" s="367"/>
      <c r="G46" s="380"/>
      <c r="H46" s="381"/>
      <c r="I46" s="66"/>
      <c r="J46" s="66"/>
      <c r="K46" s="379"/>
      <c r="L46" s="379"/>
      <c r="M46" s="379"/>
      <c r="N46" s="97"/>
      <c r="O46" s="18">
        <f t="shared" si="0"/>
        <v>0</v>
      </c>
      <c r="Q46" s="17">
        <f t="shared" si="1"/>
        <v>0</v>
      </c>
      <c r="S46" s="42" t="s">
        <v>214</v>
      </c>
      <c r="T46" s="43"/>
      <c r="U46" s="44"/>
    </row>
    <row r="47" spans="2:21" s="13" customFormat="1">
      <c r="B47" s="96"/>
      <c r="C47" s="365"/>
      <c r="D47" s="366"/>
      <c r="E47" s="366"/>
      <c r="F47" s="367"/>
      <c r="G47" s="380"/>
      <c r="H47" s="381"/>
      <c r="I47" s="66"/>
      <c r="J47" s="66"/>
      <c r="K47" s="379"/>
      <c r="L47" s="379"/>
      <c r="M47" s="379"/>
      <c r="N47" s="97"/>
      <c r="O47" s="18">
        <f t="shared" si="0"/>
        <v>0</v>
      </c>
      <c r="Q47" s="17">
        <f t="shared" si="1"/>
        <v>0</v>
      </c>
      <c r="S47" s="42" t="s">
        <v>213</v>
      </c>
      <c r="T47" s="43"/>
      <c r="U47" s="44"/>
    </row>
    <row r="48" spans="2:21" s="13" customFormat="1">
      <c r="B48" s="96"/>
      <c r="C48" s="365"/>
      <c r="D48" s="366"/>
      <c r="E48" s="366"/>
      <c r="F48" s="367"/>
      <c r="G48" s="380"/>
      <c r="H48" s="381"/>
      <c r="I48" s="66"/>
      <c r="J48" s="66"/>
      <c r="K48" s="379"/>
      <c r="L48" s="379"/>
      <c r="M48" s="379"/>
      <c r="N48" s="97"/>
      <c r="O48" s="18">
        <f t="shared" si="0"/>
        <v>0</v>
      </c>
      <c r="Q48" s="17">
        <f t="shared" si="1"/>
        <v>0</v>
      </c>
      <c r="S48" s="42" t="s">
        <v>11</v>
      </c>
      <c r="T48" s="43"/>
      <c r="U48" s="44"/>
    </row>
    <row r="49" spans="2:21" s="13" customFormat="1">
      <c r="B49" s="96"/>
      <c r="C49" s="365"/>
      <c r="D49" s="366"/>
      <c r="E49" s="366"/>
      <c r="F49" s="367"/>
      <c r="G49" s="380"/>
      <c r="H49" s="381"/>
      <c r="I49" s="66"/>
      <c r="J49" s="66"/>
      <c r="K49" s="379"/>
      <c r="L49" s="379"/>
      <c r="M49" s="379"/>
      <c r="N49" s="97"/>
      <c r="O49" s="18">
        <f t="shared" si="0"/>
        <v>0</v>
      </c>
      <c r="Q49" s="17">
        <f t="shared" si="1"/>
        <v>0</v>
      </c>
      <c r="S49" s="42" t="s">
        <v>12</v>
      </c>
      <c r="T49" s="43"/>
      <c r="U49" s="44"/>
    </row>
    <row r="50" spans="2:21" s="13" customFormat="1">
      <c r="B50" s="96"/>
      <c r="C50" s="365"/>
      <c r="D50" s="366"/>
      <c r="E50" s="366"/>
      <c r="F50" s="367"/>
      <c r="G50" s="380"/>
      <c r="H50" s="381"/>
      <c r="I50" s="66"/>
      <c r="J50" s="66"/>
      <c r="K50" s="379"/>
      <c r="L50" s="379"/>
      <c r="M50" s="379"/>
      <c r="N50" s="97"/>
      <c r="O50" s="18">
        <f t="shared" si="0"/>
        <v>0</v>
      </c>
      <c r="Q50" s="17">
        <f>I50*J50</f>
        <v>0</v>
      </c>
      <c r="S50" s="42" t="s">
        <v>13</v>
      </c>
      <c r="T50" s="43"/>
      <c r="U50" s="44"/>
    </row>
    <row r="51" spans="2:21" s="13" customFormat="1">
      <c r="B51" s="96"/>
      <c r="C51" s="365"/>
      <c r="D51" s="366"/>
      <c r="E51" s="366"/>
      <c r="F51" s="367"/>
      <c r="G51" s="380"/>
      <c r="H51" s="381"/>
      <c r="I51" s="66"/>
      <c r="J51" s="66"/>
      <c r="K51" s="379"/>
      <c r="L51" s="379"/>
      <c r="M51" s="379"/>
      <c r="N51" s="97"/>
      <c r="O51" s="18">
        <f t="shared" si="0"/>
        <v>0</v>
      </c>
      <c r="Q51" s="17">
        <f t="shared" ref="Q51:Q57" si="2">I51*J51</f>
        <v>0</v>
      </c>
      <c r="S51" s="42" t="s">
        <v>15</v>
      </c>
      <c r="T51" s="43"/>
      <c r="U51" s="44"/>
    </row>
    <row r="52" spans="2:21" s="13" customFormat="1">
      <c r="B52" s="96"/>
      <c r="C52" s="365"/>
      <c r="D52" s="366"/>
      <c r="E52" s="366"/>
      <c r="F52" s="367"/>
      <c r="G52" s="380"/>
      <c r="H52" s="381"/>
      <c r="I52" s="66"/>
      <c r="J52" s="66"/>
      <c r="K52" s="379"/>
      <c r="L52" s="379"/>
      <c r="M52" s="379"/>
      <c r="N52" s="97"/>
      <c r="O52" s="18">
        <f t="shared" si="0"/>
        <v>0</v>
      </c>
      <c r="Q52" s="17">
        <f t="shared" si="2"/>
        <v>0</v>
      </c>
      <c r="S52" s="42" t="s">
        <v>14</v>
      </c>
      <c r="T52" s="43"/>
      <c r="U52" s="44"/>
    </row>
    <row r="53" spans="2:21" s="13" customFormat="1">
      <c r="B53" s="96"/>
      <c r="C53" s="365"/>
      <c r="D53" s="366"/>
      <c r="E53" s="366"/>
      <c r="F53" s="367"/>
      <c r="G53" s="380"/>
      <c r="H53" s="381"/>
      <c r="I53" s="66"/>
      <c r="J53" s="66"/>
      <c r="K53" s="379"/>
      <c r="L53" s="379"/>
      <c r="M53" s="379"/>
      <c r="N53" s="97"/>
      <c r="O53" s="18">
        <f t="shared" si="0"/>
        <v>0</v>
      </c>
      <c r="Q53" s="17">
        <f t="shared" si="2"/>
        <v>0</v>
      </c>
      <c r="S53" s="42" t="s">
        <v>16</v>
      </c>
      <c r="T53" s="43"/>
      <c r="U53" s="44"/>
    </row>
    <row r="54" spans="2:21" s="13" customFormat="1">
      <c r="B54" s="96"/>
      <c r="C54" s="365"/>
      <c r="D54" s="366"/>
      <c r="E54" s="366"/>
      <c r="F54" s="367"/>
      <c r="G54" s="380"/>
      <c r="H54" s="381"/>
      <c r="I54" s="66"/>
      <c r="J54" s="66"/>
      <c r="K54" s="404"/>
      <c r="L54" s="404"/>
      <c r="M54" s="404"/>
      <c r="N54" s="97"/>
      <c r="O54" s="18">
        <f t="shared" si="0"/>
        <v>0</v>
      </c>
      <c r="Q54" s="17">
        <f t="shared" si="2"/>
        <v>0</v>
      </c>
      <c r="S54" s="42" t="s">
        <v>17</v>
      </c>
      <c r="T54" s="43"/>
      <c r="U54" s="44"/>
    </row>
    <row r="55" spans="2:21" s="13" customFormat="1">
      <c r="B55" s="96"/>
      <c r="C55" s="365"/>
      <c r="D55" s="366"/>
      <c r="E55" s="366"/>
      <c r="F55" s="367"/>
      <c r="G55" s="380"/>
      <c r="H55" s="381"/>
      <c r="I55" s="66"/>
      <c r="J55" s="66"/>
      <c r="K55" s="404"/>
      <c r="L55" s="404"/>
      <c r="M55" s="404"/>
      <c r="N55" s="97"/>
      <c r="O55" s="18">
        <f t="shared" si="0"/>
        <v>0</v>
      </c>
      <c r="Q55" s="17">
        <f t="shared" si="2"/>
        <v>0</v>
      </c>
      <c r="S55" s="42" t="s">
        <v>18</v>
      </c>
      <c r="T55" s="43"/>
      <c r="U55" s="44"/>
    </row>
    <row r="56" spans="2:21" s="13" customFormat="1">
      <c r="B56" s="96"/>
      <c r="C56" s="365"/>
      <c r="D56" s="366"/>
      <c r="E56" s="366"/>
      <c r="F56" s="367"/>
      <c r="G56" s="380"/>
      <c r="H56" s="381"/>
      <c r="I56" s="66"/>
      <c r="J56" s="66"/>
      <c r="K56" s="404"/>
      <c r="L56" s="404"/>
      <c r="M56" s="404"/>
      <c r="N56" s="97"/>
      <c r="O56" s="18">
        <f t="shared" si="0"/>
        <v>0</v>
      </c>
      <c r="Q56" s="17">
        <f t="shared" si="2"/>
        <v>0</v>
      </c>
      <c r="S56" s="42" t="s">
        <v>19</v>
      </c>
      <c r="T56" s="43"/>
      <c r="U56" s="44"/>
    </row>
    <row r="57" spans="2:21" s="13" customFormat="1">
      <c r="B57" s="96"/>
      <c r="C57" s="365"/>
      <c r="D57" s="366"/>
      <c r="E57" s="366"/>
      <c r="F57" s="367"/>
      <c r="G57" s="380"/>
      <c r="H57" s="381"/>
      <c r="I57" s="66"/>
      <c r="J57" s="66"/>
      <c r="K57" s="404"/>
      <c r="L57" s="404"/>
      <c r="M57" s="404"/>
      <c r="N57" s="97"/>
      <c r="O57" s="18">
        <f t="shared" si="0"/>
        <v>0</v>
      </c>
      <c r="Q57" s="17">
        <f t="shared" si="2"/>
        <v>0</v>
      </c>
      <c r="S57" s="42" t="s">
        <v>57</v>
      </c>
      <c r="T57" s="43"/>
      <c r="U57" s="44"/>
    </row>
    <row r="58" spans="2:21" s="13" customFormat="1">
      <c r="B58" s="96"/>
      <c r="C58" s="365"/>
      <c r="D58" s="366"/>
      <c r="E58" s="366"/>
      <c r="F58" s="367"/>
      <c r="G58" s="380"/>
      <c r="H58" s="381"/>
      <c r="I58" s="66"/>
      <c r="J58" s="66"/>
      <c r="K58" s="379"/>
      <c r="L58" s="379"/>
      <c r="M58" s="379"/>
      <c r="N58" s="97"/>
      <c r="O58" s="18">
        <f t="shared" si="0"/>
        <v>0</v>
      </c>
      <c r="Q58" s="17">
        <f>I58*J58</f>
        <v>0</v>
      </c>
      <c r="S58" s="42" t="s">
        <v>58</v>
      </c>
      <c r="T58" s="43"/>
      <c r="U58" s="44"/>
    </row>
    <row r="59" spans="2:21" s="13" customFormat="1">
      <c r="B59" s="96"/>
      <c r="C59" s="365"/>
      <c r="D59" s="366"/>
      <c r="E59" s="366"/>
      <c r="F59" s="367"/>
      <c r="G59" s="380"/>
      <c r="H59" s="381"/>
      <c r="I59" s="66"/>
      <c r="J59" s="66"/>
      <c r="K59" s="379"/>
      <c r="L59" s="379"/>
      <c r="M59" s="379"/>
      <c r="N59" s="97"/>
      <c r="O59" s="18">
        <f t="shared" si="0"/>
        <v>0</v>
      </c>
      <c r="Q59" s="17">
        <f t="shared" ref="Q59:Q65" si="3">I59*J59</f>
        <v>0</v>
      </c>
      <c r="S59" s="42" t="s">
        <v>59</v>
      </c>
      <c r="T59" s="43"/>
      <c r="U59" s="44"/>
    </row>
    <row r="60" spans="2:21" s="13" customFormat="1">
      <c r="B60" s="96"/>
      <c r="C60" s="365"/>
      <c r="D60" s="366"/>
      <c r="E60" s="366"/>
      <c r="F60" s="367"/>
      <c r="G60" s="380"/>
      <c r="H60" s="381"/>
      <c r="I60" s="66"/>
      <c r="J60" s="66"/>
      <c r="K60" s="379"/>
      <c r="L60" s="379"/>
      <c r="M60" s="379"/>
      <c r="N60" s="97"/>
      <c r="O60" s="18">
        <f t="shared" si="0"/>
        <v>0</v>
      </c>
      <c r="Q60" s="17">
        <f t="shared" si="3"/>
        <v>0</v>
      </c>
      <c r="S60" s="42" t="s">
        <v>60</v>
      </c>
      <c r="T60" s="43"/>
      <c r="U60" s="44"/>
    </row>
    <row r="61" spans="2:21" s="13" customFormat="1">
      <c r="B61" s="96"/>
      <c r="C61" s="365"/>
      <c r="D61" s="366"/>
      <c r="E61" s="366"/>
      <c r="F61" s="367"/>
      <c r="G61" s="380"/>
      <c r="H61" s="381"/>
      <c r="I61" s="66"/>
      <c r="J61" s="66"/>
      <c r="K61" s="379"/>
      <c r="L61" s="379"/>
      <c r="M61" s="379"/>
      <c r="N61" s="97"/>
      <c r="O61" s="18">
        <f t="shared" si="0"/>
        <v>0</v>
      </c>
      <c r="Q61" s="17">
        <f t="shared" si="3"/>
        <v>0</v>
      </c>
      <c r="S61" s="42" t="s">
        <v>61</v>
      </c>
      <c r="T61" s="43"/>
      <c r="U61" s="44"/>
    </row>
    <row r="62" spans="2:21" s="13" customFormat="1">
      <c r="B62" s="96"/>
      <c r="C62" s="365"/>
      <c r="D62" s="366"/>
      <c r="E62" s="366"/>
      <c r="F62" s="367"/>
      <c r="G62" s="380"/>
      <c r="H62" s="381"/>
      <c r="I62" s="66"/>
      <c r="J62" s="66"/>
      <c r="K62" s="379"/>
      <c r="L62" s="379"/>
      <c r="M62" s="379"/>
      <c r="N62" s="97"/>
      <c r="O62" s="18">
        <f t="shared" si="0"/>
        <v>0</v>
      </c>
      <c r="Q62" s="17">
        <f t="shared" si="3"/>
        <v>0</v>
      </c>
      <c r="S62" s="42" t="s">
        <v>62</v>
      </c>
      <c r="T62" s="43"/>
      <c r="U62" s="44"/>
    </row>
    <row r="63" spans="2:21" s="13" customFormat="1">
      <c r="B63" s="96"/>
      <c r="C63" s="365"/>
      <c r="D63" s="366"/>
      <c r="E63" s="366"/>
      <c r="F63" s="367"/>
      <c r="G63" s="380"/>
      <c r="H63" s="381"/>
      <c r="I63" s="66"/>
      <c r="J63" s="66"/>
      <c r="K63" s="379"/>
      <c r="L63" s="379"/>
      <c r="M63" s="379"/>
      <c r="N63" s="97"/>
      <c r="O63" s="18">
        <f t="shared" si="0"/>
        <v>0</v>
      </c>
      <c r="Q63" s="17">
        <f t="shared" si="3"/>
        <v>0</v>
      </c>
      <c r="S63" s="42" t="s">
        <v>68</v>
      </c>
      <c r="T63" s="43"/>
      <c r="U63" s="44"/>
    </row>
    <row r="64" spans="2:21" s="13" customFormat="1">
      <c r="B64" s="96"/>
      <c r="C64" s="365"/>
      <c r="D64" s="366"/>
      <c r="E64" s="366"/>
      <c r="F64" s="367"/>
      <c r="G64" s="380"/>
      <c r="H64" s="381"/>
      <c r="I64" s="66"/>
      <c r="J64" s="66"/>
      <c r="K64" s="379"/>
      <c r="L64" s="379"/>
      <c r="M64" s="379"/>
      <c r="N64" s="97"/>
      <c r="O64" s="18">
        <f t="shared" si="0"/>
        <v>0</v>
      </c>
      <c r="Q64" s="17">
        <f t="shared" si="3"/>
        <v>0</v>
      </c>
      <c r="S64" s="42" t="s">
        <v>67</v>
      </c>
      <c r="T64" s="43"/>
      <c r="U64" s="44"/>
    </row>
    <row r="65" spans="2:21" s="13" customFormat="1">
      <c r="B65" s="96"/>
      <c r="C65" s="365"/>
      <c r="D65" s="366"/>
      <c r="E65" s="366"/>
      <c r="F65" s="367"/>
      <c r="G65" s="380"/>
      <c r="H65" s="381"/>
      <c r="I65" s="66"/>
      <c r="J65" s="66"/>
      <c r="K65" s="379"/>
      <c r="L65" s="379"/>
      <c r="M65" s="379"/>
      <c r="N65" s="97"/>
      <c r="O65" s="18">
        <f t="shared" si="0"/>
        <v>0</v>
      </c>
      <c r="Q65" s="17">
        <f t="shared" si="3"/>
        <v>0</v>
      </c>
      <c r="S65" s="42" t="s">
        <v>66</v>
      </c>
      <c r="T65" s="43"/>
      <c r="U65" s="44"/>
    </row>
    <row r="66" spans="2:21" s="13" customFormat="1">
      <c r="B66" s="96"/>
      <c r="C66" s="365"/>
      <c r="D66" s="366"/>
      <c r="E66" s="366"/>
      <c r="F66" s="367"/>
      <c r="G66" s="380"/>
      <c r="H66" s="381"/>
      <c r="I66" s="66"/>
      <c r="J66" s="66"/>
      <c r="K66" s="379"/>
      <c r="L66" s="379"/>
      <c r="M66" s="379"/>
      <c r="N66" s="97"/>
      <c r="O66" s="18">
        <f t="shared" si="0"/>
        <v>0</v>
      </c>
      <c r="Q66" s="17">
        <f t="shared" ref="Q66" si="4">I66*J66</f>
        <v>0</v>
      </c>
      <c r="S66" s="42" t="s">
        <v>63</v>
      </c>
      <c r="T66" s="43"/>
      <c r="U66" s="44"/>
    </row>
    <row r="67" spans="2:21" s="13" customFormat="1" ht="8" customHeight="1">
      <c r="B67" s="21"/>
      <c r="C67" s="21"/>
      <c r="D67" s="22"/>
      <c r="E67" s="21"/>
      <c r="F67" s="21"/>
      <c r="G67" s="21"/>
      <c r="H67" s="21"/>
      <c r="I67" s="21"/>
      <c r="J67" s="21"/>
      <c r="K67" s="21"/>
      <c r="L67" s="21"/>
      <c r="M67" s="21"/>
      <c r="N67" s="21"/>
      <c r="O67" s="23"/>
      <c r="S67" s="42" t="s">
        <v>64</v>
      </c>
      <c r="T67" s="43"/>
      <c r="U67" s="44"/>
    </row>
    <row r="68" spans="2:21">
      <c r="O68" s="24" t="s">
        <v>122</v>
      </c>
      <c r="S68" s="45" t="s">
        <v>65</v>
      </c>
      <c r="T68" s="46"/>
      <c r="U68" s="47"/>
    </row>
    <row r="69" spans="2:21" hidden="1">
      <c r="S69" s="13"/>
      <c r="T69" s="13"/>
      <c r="U69" s="13"/>
    </row>
  </sheetData>
  <sheetProtection algorithmName="SHA-512" hashValue="AXZS6WdV2DQi0ZxNECFPZrDVD6RYinl7TB3DQPX7JpJpeqfXmINDw4mHyudPylgGZ0FG82LDNsCujiiOHTO9qQ==" saltValue="p5rJqYxdH3J4A31I6gOAdQ==" spinCount="100000" sheet="1" objects="1" scenarios="1" selectLockedCells="1"/>
  <mergeCells count="123">
    <mergeCell ref="K49:M49"/>
    <mergeCell ref="G41:H41"/>
    <mergeCell ref="G42:H42"/>
    <mergeCell ref="B13:O13"/>
    <mergeCell ref="B40:F40"/>
    <mergeCell ref="I38:O38"/>
    <mergeCell ref="G40:O40"/>
    <mergeCell ref="K41:M41"/>
    <mergeCell ref="K42:M42"/>
    <mergeCell ref="K43:M43"/>
    <mergeCell ref="K44:M44"/>
    <mergeCell ref="M19:N19"/>
    <mergeCell ref="M20:N20"/>
    <mergeCell ref="G48:H48"/>
    <mergeCell ref="G49:H49"/>
    <mergeCell ref="G46:H46"/>
    <mergeCell ref="G47:H47"/>
    <mergeCell ref="D18:E18"/>
    <mergeCell ref="F18:G18"/>
    <mergeCell ref="I26:J26"/>
    <mergeCell ref="K64:M64"/>
    <mergeCell ref="K50:M50"/>
    <mergeCell ref="K51:M51"/>
    <mergeCell ref="K52:M52"/>
    <mergeCell ref="K53:M53"/>
    <mergeCell ref="K54:M54"/>
    <mergeCell ref="G50:H50"/>
    <mergeCell ref="G51:H51"/>
    <mergeCell ref="G61:H61"/>
    <mergeCell ref="K61:M61"/>
    <mergeCell ref="G62:H62"/>
    <mergeCell ref="K62:M62"/>
    <mergeCell ref="G63:H63"/>
    <mergeCell ref="K63:M63"/>
    <mergeCell ref="G58:H58"/>
    <mergeCell ref="K58:M58"/>
    <mergeCell ref="G64:H64"/>
    <mergeCell ref="K55:M55"/>
    <mergeCell ref="K56:M56"/>
    <mergeCell ref="K57:M57"/>
    <mergeCell ref="G55:H55"/>
    <mergeCell ref="G56:H56"/>
    <mergeCell ref="G65:H65"/>
    <mergeCell ref="K65:M65"/>
    <mergeCell ref="G66:H66"/>
    <mergeCell ref="B2:O2"/>
    <mergeCell ref="B3:O3"/>
    <mergeCell ref="G8:H8"/>
    <mergeCell ref="G9:H9"/>
    <mergeCell ref="B8:F8"/>
    <mergeCell ref="B9:F9"/>
    <mergeCell ref="I8:M8"/>
    <mergeCell ref="I9:M9"/>
    <mergeCell ref="N8:O8"/>
    <mergeCell ref="N9:O9"/>
    <mergeCell ref="B4:O4"/>
    <mergeCell ref="B6:O6"/>
    <mergeCell ref="G57:H57"/>
    <mergeCell ref="G59:H59"/>
    <mergeCell ref="B10:F10"/>
    <mergeCell ref="B11:F11"/>
    <mergeCell ref="I19:J19"/>
    <mergeCell ref="I22:J22"/>
    <mergeCell ref="I24:J24"/>
    <mergeCell ref="G10:N10"/>
    <mergeCell ref="H18:J18"/>
    <mergeCell ref="B12:O12"/>
    <mergeCell ref="I20:J20"/>
    <mergeCell ref="I21:J21"/>
    <mergeCell ref="I23:J23"/>
    <mergeCell ref="L24:N25"/>
    <mergeCell ref="O24:O25"/>
    <mergeCell ref="I25:J25"/>
    <mergeCell ref="G52:H52"/>
    <mergeCell ref="G53:H53"/>
    <mergeCell ref="K45:M45"/>
    <mergeCell ref="K46:M46"/>
    <mergeCell ref="K47:M47"/>
    <mergeCell ref="K48:M48"/>
    <mergeCell ref="C41:F41"/>
    <mergeCell ref="C42:F42"/>
    <mergeCell ref="C43:F43"/>
    <mergeCell ref="C44:F44"/>
    <mergeCell ref="C45:F45"/>
    <mergeCell ref="C46:F46"/>
    <mergeCell ref="C47:F47"/>
    <mergeCell ref="C48:F48"/>
    <mergeCell ref="C49:F49"/>
    <mergeCell ref="C50:F50"/>
    <mergeCell ref="C51:F51"/>
    <mergeCell ref="C61:F61"/>
    <mergeCell ref="C62:F62"/>
    <mergeCell ref="C63:F63"/>
    <mergeCell ref="C64:F64"/>
    <mergeCell ref="C65:F65"/>
    <mergeCell ref="C66:F66"/>
    <mergeCell ref="G11:N11"/>
    <mergeCell ref="I16:J16"/>
    <mergeCell ref="I15:J15"/>
    <mergeCell ref="B28:G30"/>
    <mergeCell ref="I28:O29"/>
    <mergeCell ref="I34:O35"/>
    <mergeCell ref="B34:G35"/>
    <mergeCell ref="B33:G33"/>
    <mergeCell ref="I33:O33"/>
    <mergeCell ref="B38:G38"/>
    <mergeCell ref="K66:M66"/>
    <mergeCell ref="K59:M59"/>
    <mergeCell ref="G60:H60"/>
    <mergeCell ref="K60:M60"/>
    <mergeCell ref="G54:H54"/>
    <mergeCell ref="G43:H43"/>
    <mergeCell ref="G44:H44"/>
    <mergeCell ref="G45:H45"/>
    <mergeCell ref="C52:F52"/>
    <mergeCell ref="C53:F53"/>
    <mergeCell ref="C54:F54"/>
    <mergeCell ref="C55:F55"/>
    <mergeCell ref="C56:F56"/>
    <mergeCell ref="C57:F57"/>
    <mergeCell ref="C58:F58"/>
    <mergeCell ref="C59:F59"/>
    <mergeCell ref="C60:F60"/>
  </mergeCells>
  <dataValidations count="1">
    <dataValidation type="list" allowBlank="1" showInputMessage="1" showErrorMessage="1" sqref="G43:G66 G42:H42">
      <formula1>$S$42:$S$68</formula1>
    </dataValidation>
  </dataValidations>
  <printOptions horizontalCentered="1" verticalCentered="1"/>
  <pageMargins left="0" right="0" top="0" bottom="0" header="0.3" footer="0"/>
  <pageSetup scale="91" orientation="portrait" blackAndWhite="1"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U76"/>
  <sheetViews>
    <sheetView showGridLines="0" showRowColHeaders="0" workbookViewId="0">
      <selection activeCell="B10" sqref="B10"/>
    </sheetView>
  </sheetViews>
  <sheetFormatPr baseColWidth="10" defaultColWidth="0" defaultRowHeight="14" zeroHeight="1" x14ac:dyDescent="0"/>
  <cols>
    <col min="1" max="1" width="2.6640625" style="1" customWidth="1"/>
    <col min="2" max="8" width="8.6640625" style="1" customWidth="1"/>
    <col min="9" max="10" width="4.6640625" style="1" customWidth="1"/>
    <col min="11" max="15" width="8.6640625" style="1" customWidth="1"/>
    <col min="16" max="16" width="2.6640625" style="1" customWidth="1"/>
    <col min="17" max="17" width="2" style="1" hidden="1" customWidth="1"/>
    <col min="18" max="18" width="9.1640625" style="1" hidden="1" customWidth="1"/>
    <col min="19" max="19" width="25.33203125" style="1" hidden="1" customWidth="1"/>
    <col min="20" max="16384" width="9.1640625" style="1" hidden="1"/>
  </cols>
  <sheetData>
    <row r="1" spans="2:21"/>
    <row r="2" spans="2:21" ht="15">
      <c r="B2" s="394" t="s">
        <v>55</v>
      </c>
      <c r="C2" s="394"/>
      <c r="D2" s="394"/>
      <c r="E2" s="394"/>
      <c r="F2" s="394"/>
      <c r="G2" s="394"/>
      <c r="H2" s="394"/>
      <c r="I2" s="394"/>
      <c r="J2" s="394"/>
      <c r="K2" s="394"/>
      <c r="L2" s="394"/>
      <c r="M2" s="394"/>
      <c r="N2" s="394"/>
      <c r="O2" s="394"/>
    </row>
    <row r="3" spans="2:21" ht="15">
      <c r="B3" s="394" t="s">
        <v>54</v>
      </c>
      <c r="C3" s="394"/>
      <c r="D3" s="394"/>
      <c r="E3" s="394"/>
      <c r="F3" s="394"/>
      <c r="G3" s="394"/>
      <c r="H3" s="394"/>
      <c r="I3" s="394"/>
      <c r="J3" s="394"/>
      <c r="K3" s="394"/>
      <c r="L3" s="394"/>
      <c r="M3" s="394"/>
      <c r="N3" s="394"/>
      <c r="O3" s="394"/>
    </row>
    <row r="4" spans="2:21" ht="15">
      <c r="B4" s="394" t="s">
        <v>53</v>
      </c>
      <c r="C4" s="394"/>
      <c r="D4" s="394"/>
      <c r="E4" s="394"/>
      <c r="F4" s="394"/>
      <c r="G4" s="394"/>
      <c r="H4" s="394"/>
      <c r="I4" s="394"/>
      <c r="J4" s="394"/>
      <c r="K4" s="394"/>
      <c r="L4" s="394"/>
      <c r="M4" s="394"/>
      <c r="N4" s="394"/>
      <c r="O4" s="394"/>
    </row>
    <row r="5" spans="2:21" ht="10" customHeight="1">
      <c r="C5" s="25"/>
      <c r="D5" s="25"/>
      <c r="E5" s="25"/>
      <c r="F5" s="25"/>
      <c r="G5" s="25"/>
      <c r="H5" s="25"/>
      <c r="I5" s="25"/>
      <c r="J5" s="25"/>
      <c r="K5" s="25"/>
      <c r="L5" s="25"/>
      <c r="M5" s="25"/>
      <c r="N5" s="25"/>
      <c r="O5" s="25"/>
    </row>
    <row r="6" spans="2:21" ht="24.75" customHeight="1">
      <c r="B6" s="402" t="s">
        <v>56</v>
      </c>
      <c r="C6" s="402"/>
      <c r="D6" s="402"/>
      <c r="E6" s="402"/>
      <c r="F6" s="402"/>
      <c r="G6" s="402"/>
      <c r="H6" s="402"/>
      <c r="I6" s="402"/>
      <c r="J6" s="402"/>
      <c r="K6" s="402"/>
      <c r="L6" s="402"/>
      <c r="M6" s="402"/>
      <c r="N6" s="402"/>
      <c r="O6" s="402"/>
    </row>
    <row r="7" spans="2:21" ht="10" customHeight="1"/>
    <row r="8" spans="2:21" s="13" customFormat="1">
      <c r="B8" s="406" t="s">
        <v>23</v>
      </c>
      <c r="C8" s="406"/>
      <c r="D8" s="406"/>
      <c r="E8" s="406"/>
      <c r="F8" s="406"/>
      <c r="G8" s="406" t="s">
        <v>22</v>
      </c>
      <c r="H8" s="406"/>
      <c r="I8" s="406"/>
      <c r="J8" s="406"/>
      <c r="K8" s="406"/>
      <c r="L8" s="406"/>
      <c r="M8" s="406"/>
      <c r="N8" s="406"/>
      <c r="O8" s="406"/>
    </row>
    <row r="9" spans="2:21" s="13" customFormat="1">
      <c r="B9" s="26" t="s">
        <v>0</v>
      </c>
      <c r="C9" s="391" t="s">
        <v>70</v>
      </c>
      <c r="D9" s="392"/>
      <c r="E9" s="392"/>
      <c r="F9" s="393"/>
      <c r="G9" s="405" t="s">
        <v>27</v>
      </c>
      <c r="H9" s="405"/>
      <c r="I9" s="15" t="s">
        <v>1</v>
      </c>
      <c r="J9" s="27" t="s">
        <v>2</v>
      </c>
      <c r="K9" s="406" t="s">
        <v>20</v>
      </c>
      <c r="L9" s="406"/>
      <c r="M9" s="406"/>
      <c r="N9" s="26" t="s">
        <v>21</v>
      </c>
      <c r="O9" s="26" t="s">
        <v>3</v>
      </c>
    </row>
    <row r="10" spans="2:21" s="13" customFormat="1">
      <c r="B10" s="96"/>
      <c r="C10" s="365"/>
      <c r="D10" s="366"/>
      <c r="E10" s="366"/>
      <c r="F10" s="367"/>
      <c r="G10" s="380"/>
      <c r="H10" s="381"/>
      <c r="I10" s="66"/>
      <c r="J10" s="66"/>
      <c r="K10" s="379"/>
      <c r="L10" s="379"/>
      <c r="M10" s="379"/>
      <c r="N10" s="97"/>
      <c r="O10" s="18">
        <f>IF((AND(I10&gt;0,N10&gt;0)),"ERROR",SUM(N10,Q10))</f>
        <v>0</v>
      </c>
      <c r="Q10" s="17">
        <f>I10*J10</f>
        <v>0</v>
      </c>
      <c r="S10" s="39"/>
      <c r="T10" s="40"/>
      <c r="U10" s="41"/>
    </row>
    <row r="11" spans="2:21" s="13" customFormat="1">
      <c r="B11" s="96"/>
      <c r="C11" s="365"/>
      <c r="D11" s="366"/>
      <c r="E11" s="366"/>
      <c r="F11" s="367"/>
      <c r="G11" s="380"/>
      <c r="H11" s="381"/>
      <c r="I11" s="66"/>
      <c r="J11" s="66"/>
      <c r="K11" s="379"/>
      <c r="L11" s="379"/>
      <c r="M11" s="379"/>
      <c r="N11" s="97"/>
      <c r="O11" s="18">
        <f t="shared" ref="O11:O69" si="0">IF((AND(I11&gt;0,N11&gt;0)),"ERROR",SUM(N11,Q11))</f>
        <v>0</v>
      </c>
      <c r="Q11" s="17">
        <f t="shared" ref="Q11:Q17" si="1">I11*J11</f>
        <v>0</v>
      </c>
      <c r="S11" s="42" t="s">
        <v>119</v>
      </c>
      <c r="T11" s="43"/>
      <c r="U11" s="44"/>
    </row>
    <row r="12" spans="2:21" s="13" customFormat="1">
      <c r="B12" s="96"/>
      <c r="C12" s="365"/>
      <c r="D12" s="366"/>
      <c r="E12" s="366"/>
      <c r="F12" s="367"/>
      <c r="G12" s="380"/>
      <c r="H12" s="381"/>
      <c r="I12" s="66"/>
      <c r="J12" s="66"/>
      <c r="K12" s="379"/>
      <c r="L12" s="379"/>
      <c r="M12" s="379"/>
      <c r="N12" s="97"/>
      <c r="O12" s="18">
        <f t="shared" si="0"/>
        <v>0</v>
      </c>
      <c r="Q12" s="17">
        <f t="shared" si="1"/>
        <v>0</v>
      </c>
      <c r="S12" s="42" t="s">
        <v>120</v>
      </c>
      <c r="T12" s="43"/>
      <c r="U12" s="44"/>
    </row>
    <row r="13" spans="2:21" s="13" customFormat="1">
      <c r="B13" s="96"/>
      <c r="C13" s="365"/>
      <c r="D13" s="366"/>
      <c r="E13" s="366"/>
      <c r="F13" s="367"/>
      <c r="G13" s="380"/>
      <c r="H13" s="381"/>
      <c r="I13" s="66"/>
      <c r="J13" s="66"/>
      <c r="K13" s="379"/>
      <c r="L13" s="379"/>
      <c r="M13" s="379"/>
      <c r="N13" s="97"/>
      <c r="O13" s="18">
        <f t="shared" si="0"/>
        <v>0</v>
      </c>
      <c r="Q13" s="17">
        <f t="shared" si="1"/>
        <v>0</v>
      </c>
      <c r="S13" s="42" t="s">
        <v>463</v>
      </c>
      <c r="T13" s="43"/>
      <c r="U13" s="44"/>
    </row>
    <row r="14" spans="2:21" s="13" customFormat="1">
      <c r="B14" s="96"/>
      <c r="C14" s="365"/>
      <c r="D14" s="366"/>
      <c r="E14" s="366"/>
      <c r="F14" s="367"/>
      <c r="G14" s="380"/>
      <c r="H14" s="381"/>
      <c r="I14" s="66"/>
      <c r="J14" s="66"/>
      <c r="K14" s="379"/>
      <c r="L14" s="379"/>
      <c r="M14" s="379"/>
      <c r="N14" s="97"/>
      <c r="O14" s="18">
        <f t="shared" si="0"/>
        <v>0</v>
      </c>
      <c r="Q14" s="17">
        <f t="shared" si="1"/>
        <v>0</v>
      </c>
      <c r="S14" s="42" t="s">
        <v>214</v>
      </c>
      <c r="T14" s="43"/>
      <c r="U14" s="44"/>
    </row>
    <row r="15" spans="2:21" s="13" customFormat="1">
      <c r="B15" s="96"/>
      <c r="C15" s="365"/>
      <c r="D15" s="366"/>
      <c r="E15" s="366"/>
      <c r="F15" s="367"/>
      <c r="G15" s="380"/>
      <c r="H15" s="381"/>
      <c r="I15" s="66"/>
      <c r="J15" s="66"/>
      <c r="K15" s="379"/>
      <c r="L15" s="379"/>
      <c r="M15" s="379"/>
      <c r="N15" s="97"/>
      <c r="O15" s="18">
        <f t="shared" si="0"/>
        <v>0</v>
      </c>
      <c r="Q15" s="17">
        <f t="shared" si="1"/>
        <v>0</v>
      </c>
      <c r="S15" s="42" t="s">
        <v>213</v>
      </c>
      <c r="T15" s="43"/>
      <c r="U15" s="44"/>
    </row>
    <row r="16" spans="2:21" s="13" customFormat="1">
      <c r="B16" s="96"/>
      <c r="C16" s="365"/>
      <c r="D16" s="366"/>
      <c r="E16" s="366"/>
      <c r="F16" s="367"/>
      <c r="G16" s="380"/>
      <c r="H16" s="381"/>
      <c r="I16" s="66"/>
      <c r="J16" s="66"/>
      <c r="K16" s="379"/>
      <c r="L16" s="379"/>
      <c r="M16" s="379"/>
      <c r="N16" s="97"/>
      <c r="O16" s="18">
        <f t="shared" si="0"/>
        <v>0</v>
      </c>
      <c r="Q16" s="17">
        <f t="shared" si="1"/>
        <v>0</v>
      </c>
      <c r="S16" s="42" t="s">
        <v>11</v>
      </c>
      <c r="T16" s="43"/>
      <c r="U16" s="44"/>
    </row>
    <row r="17" spans="2:21" s="13" customFormat="1">
      <c r="B17" s="96"/>
      <c r="C17" s="365"/>
      <c r="D17" s="366"/>
      <c r="E17" s="366"/>
      <c r="F17" s="367"/>
      <c r="G17" s="380"/>
      <c r="H17" s="381"/>
      <c r="I17" s="66"/>
      <c r="J17" s="66"/>
      <c r="K17" s="379"/>
      <c r="L17" s="379"/>
      <c r="M17" s="379"/>
      <c r="N17" s="97"/>
      <c r="O17" s="18">
        <f t="shared" si="0"/>
        <v>0</v>
      </c>
      <c r="Q17" s="17">
        <f t="shared" si="1"/>
        <v>0</v>
      </c>
      <c r="S17" s="42" t="s">
        <v>12</v>
      </c>
      <c r="T17" s="43"/>
      <c r="U17" s="44"/>
    </row>
    <row r="18" spans="2:21" s="13" customFormat="1">
      <c r="B18" s="96"/>
      <c r="C18" s="365"/>
      <c r="D18" s="366"/>
      <c r="E18" s="366"/>
      <c r="F18" s="367"/>
      <c r="G18" s="380"/>
      <c r="H18" s="381"/>
      <c r="I18" s="66"/>
      <c r="J18" s="66"/>
      <c r="K18" s="379"/>
      <c r="L18" s="379"/>
      <c r="M18" s="379"/>
      <c r="N18" s="97"/>
      <c r="O18" s="18">
        <f t="shared" si="0"/>
        <v>0</v>
      </c>
      <c r="Q18" s="17">
        <f>I18*J18</f>
        <v>0</v>
      </c>
      <c r="S18" s="42" t="s">
        <v>13</v>
      </c>
      <c r="T18" s="43"/>
      <c r="U18" s="44"/>
    </row>
    <row r="19" spans="2:21" s="13" customFormat="1">
      <c r="B19" s="96"/>
      <c r="C19" s="365"/>
      <c r="D19" s="366"/>
      <c r="E19" s="366"/>
      <c r="F19" s="367"/>
      <c r="G19" s="380"/>
      <c r="H19" s="381"/>
      <c r="I19" s="66"/>
      <c r="J19" s="66"/>
      <c r="K19" s="379"/>
      <c r="L19" s="379"/>
      <c r="M19" s="379"/>
      <c r="N19" s="97"/>
      <c r="O19" s="18">
        <f t="shared" si="0"/>
        <v>0</v>
      </c>
      <c r="Q19" s="17">
        <f t="shared" ref="Q19:Q25" si="2">I19*J19</f>
        <v>0</v>
      </c>
      <c r="S19" s="42" t="s">
        <v>15</v>
      </c>
      <c r="T19" s="43"/>
      <c r="U19" s="44"/>
    </row>
    <row r="20" spans="2:21" s="13" customFormat="1">
      <c r="B20" s="96"/>
      <c r="C20" s="365"/>
      <c r="D20" s="366"/>
      <c r="E20" s="366"/>
      <c r="F20" s="367"/>
      <c r="G20" s="380"/>
      <c r="H20" s="381"/>
      <c r="I20" s="66"/>
      <c r="J20" s="66"/>
      <c r="K20" s="379"/>
      <c r="L20" s="379"/>
      <c r="M20" s="379"/>
      <c r="N20" s="97"/>
      <c r="O20" s="18">
        <f t="shared" si="0"/>
        <v>0</v>
      </c>
      <c r="Q20" s="17">
        <f t="shared" si="2"/>
        <v>0</v>
      </c>
      <c r="S20" s="42" t="s">
        <v>14</v>
      </c>
      <c r="T20" s="43"/>
      <c r="U20" s="44"/>
    </row>
    <row r="21" spans="2:21" s="13" customFormat="1">
      <c r="B21" s="96"/>
      <c r="C21" s="365"/>
      <c r="D21" s="366"/>
      <c r="E21" s="366"/>
      <c r="F21" s="367"/>
      <c r="G21" s="380"/>
      <c r="H21" s="381"/>
      <c r="I21" s="66"/>
      <c r="J21" s="66"/>
      <c r="K21" s="379"/>
      <c r="L21" s="379"/>
      <c r="M21" s="379"/>
      <c r="N21" s="97"/>
      <c r="O21" s="18">
        <f t="shared" si="0"/>
        <v>0</v>
      </c>
      <c r="Q21" s="17">
        <f t="shared" si="2"/>
        <v>0</v>
      </c>
      <c r="S21" s="42" t="s">
        <v>16</v>
      </c>
      <c r="T21" s="43"/>
      <c r="U21" s="44"/>
    </row>
    <row r="22" spans="2:21" s="13" customFormat="1">
      <c r="B22" s="96"/>
      <c r="C22" s="365"/>
      <c r="D22" s="366"/>
      <c r="E22" s="366"/>
      <c r="F22" s="367"/>
      <c r="G22" s="380"/>
      <c r="H22" s="381"/>
      <c r="I22" s="66"/>
      <c r="J22" s="66"/>
      <c r="K22" s="404"/>
      <c r="L22" s="404"/>
      <c r="M22" s="404"/>
      <c r="N22" s="97"/>
      <c r="O22" s="18">
        <f t="shared" si="0"/>
        <v>0</v>
      </c>
      <c r="Q22" s="17">
        <f t="shared" si="2"/>
        <v>0</v>
      </c>
      <c r="S22" s="42" t="s">
        <v>17</v>
      </c>
      <c r="T22" s="43"/>
      <c r="U22" s="44"/>
    </row>
    <row r="23" spans="2:21" s="13" customFormat="1">
      <c r="B23" s="96"/>
      <c r="C23" s="365"/>
      <c r="D23" s="366"/>
      <c r="E23" s="366"/>
      <c r="F23" s="367"/>
      <c r="G23" s="380"/>
      <c r="H23" s="381"/>
      <c r="I23" s="66"/>
      <c r="J23" s="66"/>
      <c r="K23" s="404"/>
      <c r="L23" s="404"/>
      <c r="M23" s="404"/>
      <c r="N23" s="97"/>
      <c r="O23" s="18">
        <f t="shared" si="0"/>
        <v>0</v>
      </c>
      <c r="Q23" s="17">
        <f t="shared" si="2"/>
        <v>0</v>
      </c>
      <c r="S23" s="42" t="s">
        <v>18</v>
      </c>
      <c r="T23" s="43"/>
      <c r="U23" s="44"/>
    </row>
    <row r="24" spans="2:21" s="13" customFormat="1">
      <c r="B24" s="96"/>
      <c r="C24" s="365"/>
      <c r="D24" s="366"/>
      <c r="E24" s="366"/>
      <c r="F24" s="367"/>
      <c r="G24" s="380"/>
      <c r="H24" s="381"/>
      <c r="I24" s="66"/>
      <c r="J24" s="66"/>
      <c r="K24" s="404"/>
      <c r="L24" s="404"/>
      <c r="M24" s="404"/>
      <c r="N24" s="97"/>
      <c r="O24" s="18">
        <f t="shared" si="0"/>
        <v>0</v>
      </c>
      <c r="Q24" s="17">
        <f t="shared" si="2"/>
        <v>0</v>
      </c>
      <c r="S24" s="42" t="s">
        <v>19</v>
      </c>
      <c r="T24" s="43"/>
      <c r="U24" s="44"/>
    </row>
    <row r="25" spans="2:21" s="13" customFormat="1">
      <c r="B25" s="96"/>
      <c r="C25" s="365"/>
      <c r="D25" s="366"/>
      <c r="E25" s="366"/>
      <c r="F25" s="367"/>
      <c r="G25" s="380"/>
      <c r="H25" s="381"/>
      <c r="I25" s="66"/>
      <c r="J25" s="66"/>
      <c r="K25" s="404"/>
      <c r="L25" s="404"/>
      <c r="M25" s="404"/>
      <c r="N25" s="97"/>
      <c r="O25" s="18">
        <f t="shared" si="0"/>
        <v>0</v>
      </c>
      <c r="Q25" s="17">
        <f t="shared" si="2"/>
        <v>0</v>
      </c>
      <c r="S25" s="42" t="s">
        <v>57</v>
      </c>
      <c r="T25" s="43"/>
      <c r="U25" s="44"/>
    </row>
    <row r="26" spans="2:21" s="13" customFormat="1">
      <c r="B26" s="96"/>
      <c r="C26" s="365"/>
      <c r="D26" s="366"/>
      <c r="E26" s="366"/>
      <c r="F26" s="367"/>
      <c r="G26" s="380"/>
      <c r="H26" s="381"/>
      <c r="I26" s="66"/>
      <c r="J26" s="66"/>
      <c r="K26" s="379"/>
      <c r="L26" s="379"/>
      <c r="M26" s="379"/>
      <c r="N26" s="97"/>
      <c r="O26" s="18">
        <f t="shared" si="0"/>
        <v>0</v>
      </c>
      <c r="Q26" s="17">
        <f>I26*J26</f>
        <v>0</v>
      </c>
      <c r="S26" s="42" t="s">
        <v>58</v>
      </c>
      <c r="T26" s="43"/>
      <c r="U26" s="44"/>
    </row>
    <row r="27" spans="2:21" s="13" customFormat="1">
      <c r="B27" s="96"/>
      <c r="C27" s="365"/>
      <c r="D27" s="366"/>
      <c r="E27" s="366"/>
      <c r="F27" s="367"/>
      <c r="G27" s="380"/>
      <c r="H27" s="381"/>
      <c r="I27" s="66"/>
      <c r="J27" s="66"/>
      <c r="K27" s="379"/>
      <c r="L27" s="379"/>
      <c r="M27" s="379"/>
      <c r="N27" s="97"/>
      <c r="O27" s="18">
        <f t="shared" si="0"/>
        <v>0</v>
      </c>
      <c r="Q27" s="17">
        <f t="shared" ref="Q27:Q38" si="3">I27*J27</f>
        <v>0</v>
      </c>
      <c r="S27" s="42" t="s">
        <v>59</v>
      </c>
      <c r="T27" s="43"/>
      <c r="U27" s="44"/>
    </row>
    <row r="28" spans="2:21" s="13" customFormat="1">
      <c r="B28" s="96"/>
      <c r="C28" s="365"/>
      <c r="D28" s="366"/>
      <c r="E28" s="366"/>
      <c r="F28" s="367"/>
      <c r="G28" s="380"/>
      <c r="H28" s="381"/>
      <c r="I28" s="66"/>
      <c r="J28" s="66"/>
      <c r="K28" s="379"/>
      <c r="L28" s="379"/>
      <c r="M28" s="379"/>
      <c r="N28" s="97"/>
      <c r="O28" s="18">
        <f t="shared" si="0"/>
        <v>0</v>
      </c>
      <c r="Q28" s="17">
        <f t="shared" si="3"/>
        <v>0</v>
      </c>
      <c r="S28" s="42" t="s">
        <v>60</v>
      </c>
      <c r="T28" s="43"/>
      <c r="U28" s="44"/>
    </row>
    <row r="29" spans="2:21" s="13" customFormat="1">
      <c r="B29" s="96"/>
      <c r="C29" s="365"/>
      <c r="D29" s="366"/>
      <c r="E29" s="366"/>
      <c r="F29" s="367"/>
      <c r="G29" s="380"/>
      <c r="H29" s="381"/>
      <c r="I29" s="66"/>
      <c r="J29" s="66"/>
      <c r="K29" s="379"/>
      <c r="L29" s="379"/>
      <c r="M29" s="379"/>
      <c r="N29" s="97"/>
      <c r="O29" s="18">
        <f t="shared" si="0"/>
        <v>0</v>
      </c>
      <c r="Q29" s="17">
        <f t="shared" si="3"/>
        <v>0</v>
      </c>
      <c r="S29" s="42" t="s">
        <v>61</v>
      </c>
      <c r="T29" s="43"/>
      <c r="U29" s="44"/>
    </row>
    <row r="30" spans="2:21" s="13" customFormat="1">
      <c r="B30" s="96"/>
      <c r="C30" s="365"/>
      <c r="D30" s="366"/>
      <c r="E30" s="366"/>
      <c r="F30" s="367"/>
      <c r="G30" s="380"/>
      <c r="H30" s="381"/>
      <c r="I30" s="66"/>
      <c r="J30" s="66"/>
      <c r="K30" s="379"/>
      <c r="L30" s="379"/>
      <c r="M30" s="379"/>
      <c r="N30" s="97"/>
      <c r="O30" s="18">
        <f t="shared" si="0"/>
        <v>0</v>
      </c>
      <c r="Q30" s="17">
        <f t="shared" si="3"/>
        <v>0</v>
      </c>
      <c r="S30" s="42" t="s">
        <v>62</v>
      </c>
      <c r="T30" s="43"/>
      <c r="U30" s="44"/>
    </row>
    <row r="31" spans="2:21" s="13" customFormat="1">
      <c r="B31" s="96"/>
      <c r="C31" s="365"/>
      <c r="D31" s="366"/>
      <c r="E31" s="366"/>
      <c r="F31" s="367"/>
      <c r="G31" s="380"/>
      <c r="H31" s="381"/>
      <c r="I31" s="66"/>
      <c r="J31" s="66"/>
      <c r="K31" s="379"/>
      <c r="L31" s="379"/>
      <c r="M31" s="379"/>
      <c r="N31" s="97"/>
      <c r="O31" s="18">
        <f t="shared" si="0"/>
        <v>0</v>
      </c>
      <c r="Q31" s="17">
        <f t="shared" si="3"/>
        <v>0</v>
      </c>
      <c r="S31" s="42" t="s">
        <v>68</v>
      </c>
      <c r="T31" s="43"/>
      <c r="U31" s="44"/>
    </row>
    <row r="32" spans="2:21" s="13" customFormat="1">
      <c r="B32" s="96"/>
      <c r="C32" s="365"/>
      <c r="D32" s="366"/>
      <c r="E32" s="366"/>
      <c r="F32" s="367"/>
      <c r="G32" s="380"/>
      <c r="H32" s="381"/>
      <c r="I32" s="66"/>
      <c r="J32" s="66"/>
      <c r="K32" s="379"/>
      <c r="L32" s="379"/>
      <c r="M32" s="379"/>
      <c r="N32" s="97"/>
      <c r="O32" s="18">
        <f t="shared" si="0"/>
        <v>0</v>
      </c>
      <c r="Q32" s="17">
        <f t="shared" si="3"/>
        <v>0</v>
      </c>
      <c r="S32" s="42" t="s">
        <v>67</v>
      </c>
      <c r="T32" s="43"/>
      <c r="U32" s="44"/>
    </row>
    <row r="33" spans="2:21" s="13" customFormat="1">
      <c r="B33" s="96"/>
      <c r="C33" s="365"/>
      <c r="D33" s="366"/>
      <c r="E33" s="366"/>
      <c r="F33" s="367"/>
      <c r="G33" s="380"/>
      <c r="H33" s="381"/>
      <c r="I33" s="66"/>
      <c r="J33" s="66"/>
      <c r="K33" s="379"/>
      <c r="L33" s="379"/>
      <c r="M33" s="379"/>
      <c r="N33" s="97"/>
      <c r="O33" s="18">
        <f t="shared" si="0"/>
        <v>0</v>
      </c>
      <c r="Q33" s="17">
        <f t="shared" si="3"/>
        <v>0</v>
      </c>
      <c r="S33" s="42" t="s">
        <v>66</v>
      </c>
      <c r="T33" s="43"/>
      <c r="U33" s="44"/>
    </row>
    <row r="34" spans="2:21" s="13" customFormat="1">
      <c r="B34" s="96"/>
      <c r="C34" s="365"/>
      <c r="D34" s="366"/>
      <c r="E34" s="366"/>
      <c r="F34" s="367"/>
      <c r="G34" s="380"/>
      <c r="H34" s="381"/>
      <c r="I34" s="66"/>
      <c r="J34" s="66"/>
      <c r="K34" s="379"/>
      <c r="L34" s="379"/>
      <c r="M34" s="379"/>
      <c r="N34" s="97"/>
      <c r="O34" s="18">
        <f t="shared" si="0"/>
        <v>0</v>
      </c>
      <c r="Q34" s="17">
        <f t="shared" si="3"/>
        <v>0</v>
      </c>
      <c r="S34" s="42" t="s">
        <v>63</v>
      </c>
      <c r="T34" s="43"/>
      <c r="U34" s="44"/>
    </row>
    <row r="35" spans="2:21" s="13" customFormat="1">
      <c r="B35" s="96"/>
      <c r="C35" s="365"/>
      <c r="D35" s="366"/>
      <c r="E35" s="366"/>
      <c r="F35" s="367"/>
      <c r="G35" s="380"/>
      <c r="H35" s="381"/>
      <c r="I35" s="66"/>
      <c r="J35" s="66"/>
      <c r="K35" s="404"/>
      <c r="L35" s="404"/>
      <c r="M35" s="404"/>
      <c r="N35" s="97"/>
      <c r="O35" s="18">
        <f t="shared" si="0"/>
        <v>0</v>
      </c>
      <c r="Q35" s="17">
        <f t="shared" si="3"/>
        <v>0</v>
      </c>
      <c r="S35" s="42" t="s">
        <v>64</v>
      </c>
      <c r="T35" s="43"/>
      <c r="U35" s="44"/>
    </row>
    <row r="36" spans="2:21" s="13" customFormat="1">
      <c r="B36" s="96"/>
      <c r="C36" s="365"/>
      <c r="D36" s="366"/>
      <c r="E36" s="366"/>
      <c r="F36" s="367"/>
      <c r="G36" s="380"/>
      <c r="H36" s="381"/>
      <c r="I36" s="66"/>
      <c r="J36" s="66"/>
      <c r="K36" s="404"/>
      <c r="L36" s="404"/>
      <c r="M36" s="404"/>
      <c r="N36" s="97"/>
      <c r="O36" s="18">
        <f t="shared" si="0"/>
        <v>0</v>
      </c>
      <c r="Q36" s="17">
        <f t="shared" si="3"/>
        <v>0</v>
      </c>
      <c r="S36" s="45" t="s">
        <v>65</v>
      </c>
      <c r="T36" s="46"/>
      <c r="U36" s="47"/>
    </row>
    <row r="37" spans="2:21" s="13" customFormat="1">
      <c r="B37" s="96"/>
      <c r="C37" s="365"/>
      <c r="D37" s="366"/>
      <c r="E37" s="366"/>
      <c r="F37" s="367"/>
      <c r="G37" s="380"/>
      <c r="H37" s="381"/>
      <c r="I37" s="66"/>
      <c r="J37" s="66"/>
      <c r="K37" s="404"/>
      <c r="L37" s="404"/>
      <c r="M37" s="404"/>
      <c r="N37" s="97"/>
      <c r="O37" s="18">
        <f t="shared" si="0"/>
        <v>0</v>
      </c>
      <c r="Q37" s="17">
        <f t="shared" si="3"/>
        <v>0</v>
      </c>
      <c r="S37" s="1"/>
    </row>
    <row r="38" spans="2:21" s="13" customFormat="1">
      <c r="B38" s="96"/>
      <c r="C38" s="365"/>
      <c r="D38" s="366"/>
      <c r="E38" s="366"/>
      <c r="F38" s="367"/>
      <c r="G38" s="380"/>
      <c r="H38" s="381"/>
      <c r="I38" s="66"/>
      <c r="J38" s="66"/>
      <c r="K38" s="404"/>
      <c r="L38" s="404"/>
      <c r="M38" s="404"/>
      <c r="N38" s="97"/>
      <c r="O38" s="18">
        <f t="shared" si="0"/>
        <v>0</v>
      </c>
      <c r="Q38" s="17">
        <f t="shared" si="3"/>
        <v>0</v>
      </c>
    </row>
    <row r="39" spans="2:21" s="13" customFormat="1">
      <c r="B39" s="96"/>
      <c r="C39" s="365"/>
      <c r="D39" s="366"/>
      <c r="E39" s="366"/>
      <c r="F39" s="367"/>
      <c r="G39" s="380"/>
      <c r="H39" s="381"/>
      <c r="I39" s="66"/>
      <c r="J39" s="66"/>
      <c r="K39" s="404"/>
      <c r="L39" s="404"/>
      <c r="M39" s="404"/>
      <c r="N39" s="97"/>
      <c r="O39" s="18">
        <f t="shared" si="0"/>
        <v>0</v>
      </c>
      <c r="Q39" s="17">
        <f t="shared" ref="Q39:Q58" si="4">I39*J39</f>
        <v>0</v>
      </c>
    </row>
    <row r="40" spans="2:21">
      <c r="B40" s="96"/>
      <c r="C40" s="365"/>
      <c r="D40" s="366"/>
      <c r="E40" s="366"/>
      <c r="F40" s="367"/>
      <c r="G40" s="380"/>
      <c r="H40" s="381"/>
      <c r="I40" s="66"/>
      <c r="J40" s="66"/>
      <c r="K40" s="404"/>
      <c r="L40" s="404"/>
      <c r="M40" s="404"/>
      <c r="N40" s="97"/>
      <c r="O40" s="18">
        <f t="shared" si="0"/>
        <v>0</v>
      </c>
      <c r="P40" s="13"/>
      <c r="Q40" s="17">
        <f t="shared" si="4"/>
        <v>0</v>
      </c>
      <c r="S40" s="13"/>
      <c r="T40" s="13"/>
      <c r="U40" s="13"/>
    </row>
    <row r="41" spans="2:21">
      <c r="B41" s="96"/>
      <c r="C41" s="365"/>
      <c r="D41" s="366"/>
      <c r="E41" s="366"/>
      <c r="F41" s="367"/>
      <c r="G41" s="380"/>
      <c r="H41" s="381"/>
      <c r="I41" s="66"/>
      <c r="J41" s="66"/>
      <c r="K41" s="404"/>
      <c r="L41" s="404"/>
      <c r="M41" s="404"/>
      <c r="N41" s="97"/>
      <c r="O41" s="18">
        <f t="shared" si="0"/>
        <v>0</v>
      </c>
      <c r="P41" s="13"/>
      <c r="Q41" s="17">
        <f t="shared" si="4"/>
        <v>0</v>
      </c>
      <c r="S41" s="13"/>
      <c r="T41" s="13"/>
      <c r="U41" s="13"/>
    </row>
    <row r="42" spans="2:21">
      <c r="B42" s="96"/>
      <c r="C42" s="365"/>
      <c r="D42" s="366"/>
      <c r="E42" s="366"/>
      <c r="F42" s="367"/>
      <c r="G42" s="380"/>
      <c r="H42" s="381"/>
      <c r="I42" s="66"/>
      <c r="J42" s="66"/>
      <c r="K42" s="404"/>
      <c r="L42" s="404"/>
      <c r="M42" s="404"/>
      <c r="N42" s="97"/>
      <c r="O42" s="18">
        <f t="shared" si="0"/>
        <v>0</v>
      </c>
      <c r="P42" s="13"/>
      <c r="Q42" s="17">
        <f t="shared" si="4"/>
        <v>0</v>
      </c>
    </row>
    <row r="43" spans="2:21">
      <c r="B43" s="96"/>
      <c r="C43" s="365"/>
      <c r="D43" s="366"/>
      <c r="E43" s="366"/>
      <c r="F43" s="367"/>
      <c r="G43" s="380"/>
      <c r="H43" s="381"/>
      <c r="I43" s="66"/>
      <c r="J43" s="66"/>
      <c r="K43" s="404"/>
      <c r="L43" s="404"/>
      <c r="M43" s="404"/>
      <c r="N43" s="97"/>
      <c r="O43" s="18">
        <f t="shared" si="0"/>
        <v>0</v>
      </c>
      <c r="P43" s="13"/>
      <c r="Q43" s="17">
        <f t="shared" si="4"/>
        <v>0</v>
      </c>
    </row>
    <row r="44" spans="2:21">
      <c r="B44" s="96"/>
      <c r="C44" s="365"/>
      <c r="D44" s="366"/>
      <c r="E44" s="366"/>
      <c r="F44" s="367"/>
      <c r="G44" s="380"/>
      <c r="H44" s="381"/>
      <c r="I44" s="66"/>
      <c r="J44" s="66"/>
      <c r="K44" s="404"/>
      <c r="L44" s="404"/>
      <c r="M44" s="404"/>
      <c r="N44" s="97"/>
      <c r="O44" s="18">
        <f t="shared" si="0"/>
        <v>0</v>
      </c>
      <c r="P44" s="13"/>
      <c r="Q44" s="17">
        <f t="shared" si="4"/>
        <v>0</v>
      </c>
    </row>
    <row r="45" spans="2:21">
      <c r="B45" s="96"/>
      <c r="C45" s="365"/>
      <c r="D45" s="366"/>
      <c r="E45" s="366"/>
      <c r="F45" s="367"/>
      <c r="G45" s="380"/>
      <c r="H45" s="381"/>
      <c r="I45" s="66"/>
      <c r="J45" s="66"/>
      <c r="K45" s="404"/>
      <c r="L45" s="404"/>
      <c r="M45" s="404"/>
      <c r="N45" s="97"/>
      <c r="O45" s="18">
        <f t="shared" si="0"/>
        <v>0</v>
      </c>
      <c r="P45" s="13"/>
      <c r="Q45" s="17">
        <f t="shared" si="4"/>
        <v>0</v>
      </c>
    </row>
    <row r="46" spans="2:21">
      <c r="B46" s="96"/>
      <c r="C46" s="365"/>
      <c r="D46" s="366"/>
      <c r="E46" s="366"/>
      <c r="F46" s="367"/>
      <c r="G46" s="380"/>
      <c r="H46" s="381"/>
      <c r="I46" s="66"/>
      <c r="J46" s="66"/>
      <c r="K46" s="404"/>
      <c r="L46" s="404"/>
      <c r="M46" s="404"/>
      <c r="N46" s="97"/>
      <c r="O46" s="18">
        <f t="shared" si="0"/>
        <v>0</v>
      </c>
      <c r="P46" s="13"/>
      <c r="Q46" s="17">
        <f t="shared" si="4"/>
        <v>0</v>
      </c>
    </row>
    <row r="47" spans="2:21">
      <c r="B47" s="96"/>
      <c r="C47" s="365"/>
      <c r="D47" s="366"/>
      <c r="E47" s="366"/>
      <c r="F47" s="367"/>
      <c r="G47" s="380"/>
      <c r="H47" s="381"/>
      <c r="I47" s="66"/>
      <c r="J47" s="66"/>
      <c r="K47" s="404"/>
      <c r="L47" s="404"/>
      <c r="M47" s="404"/>
      <c r="N47" s="97"/>
      <c r="O47" s="18">
        <f t="shared" si="0"/>
        <v>0</v>
      </c>
      <c r="P47" s="13"/>
      <c r="Q47" s="17">
        <f t="shared" si="4"/>
        <v>0</v>
      </c>
    </row>
    <row r="48" spans="2:21">
      <c r="B48" s="96"/>
      <c r="C48" s="365"/>
      <c r="D48" s="366"/>
      <c r="E48" s="366"/>
      <c r="F48" s="367"/>
      <c r="G48" s="380"/>
      <c r="H48" s="381"/>
      <c r="I48" s="66"/>
      <c r="J48" s="66"/>
      <c r="K48" s="404"/>
      <c r="L48" s="404"/>
      <c r="M48" s="404"/>
      <c r="N48" s="97"/>
      <c r="O48" s="18">
        <f t="shared" si="0"/>
        <v>0</v>
      </c>
      <c r="P48" s="13"/>
      <c r="Q48" s="17">
        <f t="shared" si="4"/>
        <v>0</v>
      </c>
    </row>
    <row r="49" spans="2:17">
      <c r="B49" s="96"/>
      <c r="C49" s="365"/>
      <c r="D49" s="366"/>
      <c r="E49" s="366"/>
      <c r="F49" s="367"/>
      <c r="G49" s="380"/>
      <c r="H49" s="381"/>
      <c r="I49" s="66"/>
      <c r="J49" s="66"/>
      <c r="K49" s="404"/>
      <c r="L49" s="404"/>
      <c r="M49" s="404"/>
      <c r="N49" s="97"/>
      <c r="O49" s="18">
        <f t="shared" si="0"/>
        <v>0</v>
      </c>
      <c r="P49" s="13"/>
      <c r="Q49" s="17">
        <f t="shared" si="4"/>
        <v>0</v>
      </c>
    </row>
    <row r="50" spans="2:17">
      <c r="B50" s="96"/>
      <c r="C50" s="365"/>
      <c r="D50" s="366"/>
      <c r="E50" s="366"/>
      <c r="F50" s="367"/>
      <c r="G50" s="380"/>
      <c r="H50" s="381"/>
      <c r="I50" s="66"/>
      <c r="J50" s="66"/>
      <c r="K50" s="404"/>
      <c r="L50" s="404"/>
      <c r="M50" s="404"/>
      <c r="N50" s="97"/>
      <c r="O50" s="18">
        <f t="shared" si="0"/>
        <v>0</v>
      </c>
      <c r="P50" s="13"/>
      <c r="Q50" s="17">
        <f t="shared" si="4"/>
        <v>0</v>
      </c>
    </row>
    <row r="51" spans="2:17">
      <c r="B51" s="96"/>
      <c r="C51" s="365"/>
      <c r="D51" s="366"/>
      <c r="E51" s="366"/>
      <c r="F51" s="367"/>
      <c r="G51" s="380"/>
      <c r="H51" s="381"/>
      <c r="I51" s="66"/>
      <c r="J51" s="66"/>
      <c r="K51" s="404"/>
      <c r="L51" s="404"/>
      <c r="M51" s="404"/>
      <c r="N51" s="97"/>
      <c r="O51" s="18">
        <f t="shared" si="0"/>
        <v>0</v>
      </c>
      <c r="P51" s="13"/>
      <c r="Q51" s="17">
        <f t="shared" si="4"/>
        <v>0</v>
      </c>
    </row>
    <row r="52" spans="2:17">
      <c r="B52" s="96"/>
      <c r="C52" s="365"/>
      <c r="D52" s="366"/>
      <c r="E52" s="366"/>
      <c r="F52" s="367"/>
      <c r="G52" s="380"/>
      <c r="H52" s="381"/>
      <c r="I52" s="66"/>
      <c r="J52" s="66"/>
      <c r="K52" s="404"/>
      <c r="L52" s="404"/>
      <c r="M52" s="404"/>
      <c r="N52" s="97"/>
      <c r="O52" s="18">
        <f t="shared" si="0"/>
        <v>0</v>
      </c>
      <c r="P52" s="13"/>
      <c r="Q52" s="17">
        <f t="shared" si="4"/>
        <v>0</v>
      </c>
    </row>
    <row r="53" spans="2:17">
      <c r="B53" s="96"/>
      <c r="C53" s="365"/>
      <c r="D53" s="366"/>
      <c r="E53" s="366"/>
      <c r="F53" s="367"/>
      <c r="G53" s="380"/>
      <c r="H53" s="381"/>
      <c r="I53" s="66"/>
      <c r="J53" s="66"/>
      <c r="K53" s="404"/>
      <c r="L53" s="404"/>
      <c r="M53" s="404"/>
      <c r="N53" s="97"/>
      <c r="O53" s="18">
        <f t="shared" si="0"/>
        <v>0</v>
      </c>
      <c r="P53" s="13"/>
      <c r="Q53" s="17">
        <f t="shared" si="4"/>
        <v>0</v>
      </c>
    </row>
    <row r="54" spans="2:17">
      <c r="B54" s="96"/>
      <c r="C54" s="365"/>
      <c r="D54" s="366"/>
      <c r="E54" s="366"/>
      <c r="F54" s="367"/>
      <c r="G54" s="380"/>
      <c r="H54" s="381"/>
      <c r="I54" s="66"/>
      <c r="J54" s="66"/>
      <c r="K54" s="404"/>
      <c r="L54" s="404"/>
      <c r="M54" s="404"/>
      <c r="N54" s="97"/>
      <c r="O54" s="18">
        <f t="shared" si="0"/>
        <v>0</v>
      </c>
      <c r="P54" s="13"/>
      <c r="Q54" s="17">
        <f t="shared" si="4"/>
        <v>0</v>
      </c>
    </row>
    <row r="55" spans="2:17">
      <c r="B55" s="96"/>
      <c r="C55" s="365"/>
      <c r="D55" s="366"/>
      <c r="E55" s="366"/>
      <c r="F55" s="367"/>
      <c r="G55" s="380"/>
      <c r="H55" s="381"/>
      <c r="I55" s="66"/>
      <c r="J55" s="66"/>
      <c r="K55" s="404"/>
      <c r="L55" s="404"/>
      <c r="M55" s="404"/>
      <c r="N55" s="97"/>
      <c r="O55" s="18">
        <f t="shared" si="0"/>
        <v>0</v>
      </c>
      <c r="P55" s="13"/>
      <c r="Q55" s="17">
        <f t="shared" si="4"/>
        <v>0</v>
      </c>
    </row>
    <row r="56" spans="2:17">
      <c r="B56" s="96"/>
      <c r="C56" s="365"/>
      <c r="D56" s="366"/>
      <c r="E56" s="366"/>
      <c r="F56" s="367"/>
      <c r="G56" s="380"/>
      <c r="H56" s="381"/>
      <c r="I56" s="66"/>
      <c r="J56" s="66"/>
      <c r="K56" s="404"/>
      <c r="L56" s="404"/>
      <c r="M56" s="404"/>
      <c r="N56" s="97"/>
      <c r="O56" s="18">
        <f t="shared" si="0"/>
        <v>0</v>
      </c>
      <c r="P56" s="13"/>
      <c r="Q56" s="17">
        <f t="shared" si="4"/>
        <v>0</v>
      </c>
    </row>
    <row r="57" spans="2:17">
      <c r="B57" s="96"/>
      <c r="C57" s="365"/>
      <c r="D57" s="366"/>
      <c r="E57" s="366"/>
      <c r="F57" s="367"/>
      <c r="G57" s="380"/>
      <c r="H57" s="381"/>
      <c r="I57" s="66"/>
      <c r="J57" s="66"/>
      <c r="K57" s="404"/>
      <c r="L57" s="404"/>
      <c r="M57" s="404"/>
      <c r="N57" s="97"/>
      <c r="O57" s="18">
        <f t="shared" si="0"/>
        <v>0</v>
      </c>
      <c r="P57" s="13"/>
      <c r="Q57" s="17">
        <f t="shared" si="4"/>
        <v>0</v>
      </c>
    </row>
    <row r="58" spans="2:17">
      <c r="B58" s="96"/>
      <c r="C58" s="365"/>
      <c r="D58" s="366"/>
      <c r="E58" s="366"/>
      <c r="F58" s="367"/>
      <c r="G58" s="380"/>
      <c r="H58" s="381"/>
      <c r="I58" s="66"/>
      <c r="J58" s="66"/>
      <c r="K58" s="404"/>
      <c r="L58" s="404"/>
      <c r="M58" s="404"/>
      <c r="N58" s="97"/>
      <c r="O58" s="18">
        <f t="shared" si="0"/>
        <v>0</v>
      </c>
      <c r="P58" s="13"/>
      <c r="Q58" s="17">
        <f t="shared" si="4"/>
        <v>0</v>
      </c>
    </row>
    <row r="59" spans="2:17">
      <c r="B59" s="96"/>
      <c r="C59" s="365"/>
      <c r="D59" s="366"/>
      <c r="E59" s="366"/>
      <c r="F59" s="367"/>
      <c r="G59" s="380"/>
      <c r="H59" s="381"/>
      <c r="I59" s="66"/>
      <c r="J59" s="66"/>
      <c r="K59" s="404"/>
      <c r="L59" s="404"/>
      <c r="M59" s="404"/>
      <c r="N59" s="97"/>
      <c r="O59" s="18">
        <f t="shared" si="0"/>
        <v>0</v>
      </c>
      <c r="P59" s="13"/>
      <c r="Q59" s="17">
        <f t="shared" ref="Q59:Q69" si="5">I59*J59</f>
        <v>0</v>
      </c>
    </row>
    <row r="60" spans="2:17">
      <c r="B60" s="96"/>
      <c r="C60" s="365"/>
      <c r="D60" s="366"/>
      <c r="E60" s="366"/>
      <c r="F60" s="367"/>
      <c r="G60" s="380"/>
      <c r="H60" s="381"/>
      <c r="I60" s="66"/>
      <c r="J60" s="66"/>
      <c r="K60" s="404"/>
      <c r="L60" s="404"/>
      <c r="M60" s="404"/>
      <c r="N60" s="97"/>
      <c r="O60" s="18">
        <f t="shared" si="0"/>
        <v>0</v>
      </c>
      <c r="P60" s="13"/>
      <c r="Q60" s="17">
        <f t="shared" si="5"/>
        <v>0</v>
      </c>
    </row>
    <row r="61" spans="2:17">
      <c r="B61" s="96"/>
      <c r="C61" s="365"/>
      <c r="D61" s="366"/>
      <c r="E61" s="366"/>
      <c r="F61" s="367"/>
      <c r="G61" s="380"/>
      <c r="H61" s="381"/>
      <c r="I61" s="66"/>
      <c r="J61" s="66"/>
      <c r="K61" s="404"/>
      <c r="L61" s="404"/>
      <c r="M61" s="404"/>
      <c r="N61" s="97"/>
      <c r="O61" s="18">
        <f t="shared" si="0"/>
        <v>0</v>
      </c>
      <c r="P61" s="13"/>
      <c r="Q61" s="17">
        <f t="shared" si="5"/>
        <v>0</v>
      </c>
    </row>
    <row r="62" spans="2:17">
      <c r="B62" s="96"/>
      <c r="C62" s="365"/>
      <c r="D62" s="366"/>
      <c r="E62" s="366"/>
      <c r="F62" s="367"/>
      <c r="G62" s="380"/>
      <c r="H62" s="381"/>
      <c r="I62" s="66"/>
      <c r="J62" s="66"/>
      <c r="K62" s="404"/>
      <c r="L62" s="404"/>
      <c r="M62" s="404"/>
      <c r="N62" s="97"/>
      <c r="O62" s="18">
        <f t="shared" si="0"/>
        <v>0</v>
      </c>
      <c r="P62" s="13"/>
      <c r="Q62" s="17">
        <f t="shared" si="5"/>
        <v>0</v>
      </c>
    </row>
    <row r="63" spans="2:17">
      <c r="B63" s="96"/>
      <c r="C63" s="365"/>
      <c r="D63" s="366"/>
      <c r="E63" s="366"/>
      <c r="F63" s="367"/>
      <c r="G63" s="380"/>
      <c r="H63" s="381"/>
      <c r="I63" s="66"/>
      <c r="J63" s="66"/>
      <c r="K63" s="404"/>
      <c r="L63" s="404"/>
      <c r="M63" s="404"/>
      <c r="N63" s="97"/>
      <c r="O63" s="18">
        <f t="shared" si="0"/>
        <v>0</v>
      </c>
      <c r="P63" s="13"/>
      <c r="Q63" s="17">
        <f t="shared" si="5"/>
        <v>0</v>
      </c>
    </row>
    <row r="64" spans="2:17">
      <c r="B64" s="96"/>
      <c r="C64" s="365"/>
      <c r="D64" s="366"/>
      <c r="E64" s="366"/>
      <c r="F64" s="367"/>
      <c r="G64" s="380"/>
      <c r="H64" s="381"/>
      <c r="I64" s="66"/>
      <c r="J64" s="66"/>
      <c r="K64" s="404"/>
      <c r="L64" s="404"/>
      <c r="M64" s="404"/>
      <c r="N64" s="97"/>
      <c r="O64" s="18">
        <f t="shared" si="0"/>
        <v>0</v>
      </c>
      <c r="P64" s="13"/>
      <c r="Q64" s="17">
        <f t="shared" si="5"/>
        <v>0</v>
      </c>
    </row>
    <row r="65" spans="2:21">
      <c r="B65" s="96"/>
      <c r="C65" s="365"/>
      <c r="D65" s="366"/>
      <c r="E65" s="366"/>
      <c r="F65" s="367"/>
      <c r="G65" s="380"/>
      <c r="H65" s="381"/>
      <c r="I65" s="66"/>
      <c r="J65" s="66"/>
      <c r="K65" s="404"/>
      <c r="L65" s="404"/>
      <c r="M65" s="404"/>
      <c r="N65" s="97"/>
      <c r="O65" s="18">
        <f t="shared" si="0"/>
        <v>0</v>
      </c>
      <c r="P65" s="13"/>
      <c r="Q65" s="17">
        <f t="shared" si="5"/>
        <v>0</v>
      </c>
    </row>
    <row r="66" spans="2:21">
      <c r="B66" s="96"/>
      <c r="C66" s="365"/>
      <c r="D66" s="366"/>
      <c r="E66" s="366"/>
      <c r="F66" s="367"/>
      <c r="G66" s="380"/>
      <c r="H66" s="381"/>
      <c r="I66" s="66"/>
      <c r="J66" s="66"/>
      <c r="K66" s="404"/>
      <c r="L66" s="404"/>
      <c r="M66" s="404"/>
      <c r="N66" s="97"/>
      <c r="O66" s="18">
        <f t="shared" si="0"/>
        <v>0</v>
      </c>
      <c r="P66" s="13"/>
      <c r="Q66" s="17">
        <f t="shared" si="5"/>
        <v>0</v>
      </c>
    </row>
    <row r="67" spans="2:21">
      <c r="B67" s="96"/>
      <c r="C67" s="365"/>
      <c r="D67" s="366"/>
      <c r="E67" s="366"/>
      <c r="F67" s="367"/>
      <c r="G67" s="380"/>
      <c r="H67" s="381"/>
      <c r="I67" s="66"/>
      <c r="J67" s="66"/>
      <c r="K67" s="380"/>
      <c r="L67" s="413"/>
      <c r="M67" s="381"/>
      <c r="N67" s="97"/>
      <c r="O67" s="18">
        <f t="shared" si="0"/>
        <v>0</v>
      </c>
      <c r="P67" s="13"/>
      <c r="Q67" s="17">
        <f t="shared" si="5"/>
        <v>0</v>
      </c>
    </row>
    <row r="68" spans="2:21">
      <c r="B68" s="96"/>
      <c r="C68" s="365"/>
      <c r="D68" s="366"/>
      <c r="E68" s="366"/>
      <c r="F68" s="367"/>
      <c r="G68" s="380"/>
      <c r="H68" s="381"/>
      <c r="I68" s="66"/>
      <c r="J68" s="66"/>
      <c r="K68" s="380"/>
      <c r="L68" s="413"/>
      <c r="M68" s="381"/>
      <c r="N68" s="97"/>
      <c r="O68" s="18">
        <f t="shared" si="0"/>
        <v>0</v>
      </c>
      <c r="P68" s="13"/>
      <c r="Q68" s="17">
        <f t="shared" si="5"/>
        <v>0</v>
      </c>
    </row>
    <row r="69" spans="2:21">
      <c r="B69" s="96"/>
      <c r="C69" s="365"/>
      <c r="D69" s="366"/>
      <c r="E69" s="366"/>
      <c r="F69" s="367"/>
      <c r="G69" s="380"/>
      <c r="H69" s="381"/>
      <c r="I69" s="66"/>
      <c r="J69" s="66"/>
      <c r="K69" s="380"/>
      <c r="L69" s="413"/>
      <c r="M69" s="381"/>
      <c r="N69" s="97"/>
      <c r="O69" s="18">
        <f t="shared" si="0"/>
        <v>0</v>
      </c>
      <c r="P69" s="13"/>
      <c r="Q69" s="17">
        <f t="shared" si="5"/>
        <v>0</v>
      </c>
    </row>
    <row r="70" spans="2:21" s="35" customFormat="1" ht="5" customHeight="1">
      <c r="B70" s="36"/>
      <c r="C70" s="409"/>
      <c r="D70" s="409"/>
      <c r="E70" s="409"/>
      <c r="F70" s="409"/>
      <c r="G70" s="410"/>
      <c r="H70" s="410"/>
      <c r="I70" s="37"/>
      <c r="J70" s="37"/>
      <c r="K70" s="411"/>
      <c r="L70" s="411"/>
      <c r="M70" s="411"/>
      <c r="N70" s="38"/>
      <c r="O70" s="38"/>
      <c r="P70" s="37"/>
      <c r="Q70" s="37"/>
      <c r="S70" s="1"/>
      <c r="T70" s="1"/>
      <c r="U70" s="1"/>
    </row>
    <row r="71" spans="2:21" s="35" customFormat="1">
      <c r="B71" s="412" t="s">
        <v>71</v>
      </c>
      <c r="C71" s="412"/>
      <c r="D71" s="412"/>
      <c r="E71" s="412"/>
      <c r="F71" s="412"/>
      <c r="G71" s="410"/>
      <c r="H71" s="410"/>
      <c r="I71" s="37"/>
      <c r="J71" s="37"/>
      <c r="K71" s="411"/>
      <c r="L71" s="411"/>
      <c r="M71" s="411"/>
      <c r="N71" s="38"/>
      <c r="O71" s="38"/>
      <c r="P71" s="37"/>
      <c r="Q71" s="37"/>
      <c r="S71" s="1"/>
      <c r="T71" s="1"/>
      <c r="U71" s="1"/>
    </row>
    <row r="72" spans="2:21" s="35" customFormat="1" hidden="1">
      <c r="B72" s="36"/>
      <c r="C72" s="409"/>
      <c r="D72" s="409"/>
      <c r="E72" s="409"/>
      <c r="F72" s="409"/>
      <c r="G72" s="410"/>
      <c r="H72" s="410"/>
      <c r="I72" s="37"/>
      <c r="J72" s="37"/>
      <c r="K72" s="411"/>
      <c r="L72" s="411"/>
      <c r="M72" s="411"/>
      <c r="N72" s="38"/>
      <c r="O72" s="38"/>
      <c r="P72" s="37"/>
      <c r="Q72" s="37"/>
    </row>
    <row r="73" spans="2:21" s="35" customFormat="1" hidden="1">
      <c r="B73" s="36"/>
      <c r="C73" s="409"/>
      <c r="D73" s="409"/>
      <c r="E73" s="409"/>
      <c r="F73" s="409"/>
      <c r="G73" s="410"/>
      <c r="H73" s="410"/>
      <c r="I73" s="37"/>
      <c r="J73" s="37"/>
      <c r="K73" s="411"/>
      <c r="L73" s="411"/>
      <c r="M73" s="411"/>
      <c r="N73" s="38"/>
      <c r="O73" s="38"/>
      <c r="P73" s="37"/>
      <c r="Q73" s="37"/>
    </row>
    <row r="74" spans="2:21" hidden="1">
      <c r="S74" s="35"/>
      <c r="T74" s="35"/>
      <c r="U74" s="35"/>
    </row>
    <row r="75" spans="2:21" hidden="1">
      <c r="S75" s="35"/>
      <c r="T75" s="35"/>
      <c r="U75" s="35"/>
    </row>
    <row r="76" spans="2:21" hidden="1"/>
  </sheetData>
  <sheetProtection algorithmName="SHA-512" hashValue="5wTu6iR4ir+usXtBUmDWmz+SAqV9DXo2Iz69RK+NfO6pNUF9TcZPzmHLCeTInfi6Skgj3qoBPiOpb0fw4US1Aw==" saltValue="fkmHCxKgOgLqFZ2H+BYIpg==" spinCount="100000" sheet="1" objects="1" scenarios="1" selectLockedCells="1"/>
  <mergeCells count="201">
    <mergeCell ref="K69:M69"/>
    <mergeCell ref="G69:H69"/>
    <mergeCell ref="C69:F69"/>
    <mergeCell ref="B2:O2"/>
    <mergeCell ref="B3:O3"/>
    <mergeCell ref="B4:O4"/>
    <mergeCell ref="B6:O6"/>
    <mergeCell ref="C11:F11"/>
    <mergeCell ref="G11:H11"/>
    <mergeCell ref="K11:M11"/>
    <mergeCell ref="C12:F12"/>
    <mergeCell ref="G12:H12"/>
    <mergeCell ref="K12:M12"/>
    <mergeCell ref="B8:F8"/>
    <mergeCell ref="G8:O8"/>
    <mergeCell ref="C9:F9"/>
    <mergeCell ref="G9:H9"/>
    <mergeCell ref="K9:M9"/>
    <mergeCell ref="C10:F10"/>
    <mergeCell ref="G10:H10"/>
    <mergeCell ref="K10:M10"/>
    <mergeCell ref="C15:F15"/>
    <mergeCell ref="G15:H15"/>
    <mergeCell ref="K15:M15"/>
    <mergeCell ref="C16:F16"/>
    <mergeCell ref="G16:H16"/>
    <mergeCell ref="K16:M16"/>
    <mergeCell ref="C13:F13"/>
    <mergeCell ref="G13:H13"/>
    <mergeCell ref="K13:M13"/>
    <mergeCell ref="C14:F14"/>
    <mergeCell ref="G14:H14"/>
    <mergeCell ref="K14:M14"/>
    <mergeCell ref="C19:F19"/>
    <mergeCell ref="G19:H19"/>
    <mergeCell ref="K19:M19"/>
    <mergeCell ref="C20:F20"/>
    <mergeCell ref="G20:H20"/>
    <mergeCell ref="K20:M20"/>
    <mergeCell ref="C17:F17"/>
    <mergeCell ref="G17:H17"/>
    <mergeCell ref="K17:M17"/>
    <mergeCell ref="C18:F18"/>
    <mergeCell ref="G18:H18"/>
    <mergeCell ref="K18:M18"/>
    <mergeCell ref="C23:F23"/>
    <mergeCell ref="G23:H23"/>
    <mergeCell ref="K23:M23"/>
    <mergeCell ref="C24:F24"/>
    <mergeCell ref="G24:H24"/>
    <mergeCell ref="K24:M24"/>
    <mergeCell ref="C21:F21"/>
    <mergeCell ref="G21:H21"/>
    <mergeCell ref="K21:M21"/>
    <mergeCell ref="C22:F22"/>
    <mergeCell ref="G22:H22"/>
    <mergeCell ref="K22:M22"/>
    <mergeCell ref="C27:F27"/>
    <mergeCell ref="G27:H27"/>
    <mergeCell ref="K27:M27"/>
    <mergeCell ref="C28:F28"/>
    <mergeCell ref="G28:H28"/>
    <mergeCell ref="K28:M28"/>
    <mergeCell ref="C25:F25"/>
    <mergeCell ref="G25:H25"/>
    <mergeCell ref="K25:M25"/>
    <mergeCell ref="C26:F26"/>
    <mergeCell ref="G26:H26"/>
    <mergeCell ref="K26:M26"/>
    <mergeCell ref="C31:F31"/>
    <mergeCell ref="G31:H31"/>
    <mergeCell ref="K31:M31"/>
    <mergeCell ref="C32:F32"/>
    <mergeCell ref="G32:H32"/>
    <mergeCell ref="K32:M32"/>
    <mergeCell ref="C29:F29"/>
    <mergeCell ref="G29:H29"/>
    <mergeCell ref="K29:M29"/>
    <mergeCell ref="C30:F30"/>
    <mergeCell ref="G30:H30"/>
    <mergeCell ref="K30:M30"/>
    <mergeCell ref="C35:F35"/>
    <mergeCell ref="G35:H35"/>
    <mergeCell ref="K35:M35"/>
    <mergeCell ref="C36:F36"/>
    <mergeCell ref="G36:H36"/>
    <mergeCell ref="K36:M36"/>
    <mergeCell ref="C33:F33"/>
    <mergeCell ref="G33:H33"/>
    <mergeCell ref="K33:M33"/>
    <mergeCell ref="C34:F34"/>
    <mergeCell ref="G34:H34"/>
    <mergeCell ref="K34:M34"/>
    <mergeCell ref="C39:F39"/>
    <mergeCell ref="G39:H39"/>
    <mergeCell ref="K39:M39"/>
    <mergeCell ref="C40:F40"/>
    <mergeCell ref="G40:H40"/>
    <mergeCell ref="K40:M40"/>
    <mergeCell ref="C37:F37"/>
    <mergeCell ref="G37:H37"/>
    <mergeCell ref="K37:M37"/>
    <mergeCell ref="C38:F38"/>
    <mergeCell ref="G38:H38"/>
    <mergeCell ref="K38:M38"/>
    <mergeCell ref="C43:F43"/>
    <mergeCell ref="G43:H43"/>
    <mergeCell ref="K43:M43"/>
    <mergeCell ref="C44:F44"/>
    <mergeCell ref="G44:H44"/>
    <mergeCell ref="K44:M44"/>
    <mergeCell ref="C41:F41"/>
    <mergeCell ref="G41:H41"/>
    <mergeCell ref="K41:M41"/>
    <mergeCell ref="C42:F42"/>
    <mergeCell ref="G42:H42"/>
    <mergeCell ref="K42:M42"/>
    <mergeCell ref="C47:F47"/>
    <mergeCell ref="G47:H47"/>
    <mergeCell ref="K47:M47"/>
    <mergeCell ref="C48:F48"/>
    <mergeCell ref="G48:H48"/>
    <mergeCell ref="K48:M48"/>
    <mergeCell ref="C45:F45"/>
    <mergeCell ref="G45:H45"/>
    <mergeCell ref="K45:M45"/>
    <mergeCell ref="C46:F46"/>
    <mergeCell ref="G46:H46"/>
    <mergeCell ref="K46:M46"/>
    <mergeCell ref="C51:F51"/>
    <mergeCell ref="G51:H51"/>
    <mergeCell ref="K51:M51"/>
    <mergeCell ref="C52:F52"/>
    <mergeCell ref="G52:H52"/>
    <mergeCell ref="K52:M52"/>
    <mergeCell ref="C49:F49"/>
    <mergeCell ref="G49:H49"/>
    <mergeCell ref="K49:M49"/>
    <mergeCell ref="C50:F50"/>
    <mergeCell ref="G50:H50"/>
    <mergeCell ref="K50:M50"/>
    <mergeCell ref="C55:F55"/>
    <mergeCell ref="G55:H55"/>
    <mergeCell ref="K55:M55"/>
    <mergeCell ref="C56:F56"/>
    <mergeCell ref="G56:H56"/>
    <mergeCell ref="K56:M56"/>
    <mergeCell ref="C53:F53"/>
    <mergeCell ref="G53:H53"/>
    <mergeCell ref="K53:M53"/>
    <mergeCell ref="C54:F54"/>
    <mergeCell ref="G54:H54"/>
    <mergeCell ref="K54:M54"/>
    <mergeCell ref="C59:F59"/>
    <mergeCell ref="G59:H59"/>
    <mergeCell ref="K59:M59"/>
    <mergeCell ref="C60:F60"/>
    <mergeCell ref="G60:H60"/>
    <mergeCell ref="K60:M60"/>
    <mergeCell ref="C57:F57"/>
    <mergeCell ref="G57:H57"/>
    <mergeCell ref="K57:M57"/>
    <mergeCell ref="C58:F58"/>
    <mergeCell ref="G58:H58"/>
    <mergeCell ref="K58:M58"/>
    <mergeCell ref="C63:F63"/>
    <mergeCell ref="G63:H63"/>
    <mergeCell ref="K63:M63"/>
    <mergeCell ref="C64:F64"/>
    <mergeCell ref="G64:H64"/>
    <mergeCell ref="K64:M64"/>
    <mergeCell ref="C61:F61"/>
    <mergeCell ref="G61:H61"/>
    <mergeCell ref="K61:M61"/>
    <mergeCell ref="C62:F62"/>
    <mergeCell ref="G62:H62"/>
    <mergeCell ref="K62:M62"/>
    <mergeCell ref="C67:F67"/>
    <mergeCell ref="G67:H67"/>
    <mergeCell ref="K67:M67"/>
    <mergeCell ref="C68:F68"/>
    <mergeCell ref="G68:H68"/>
    <mergeCell ref="K68:M68"/>
    <mergeCell ref="C65:F65"/>
    <mergeCell ref="G65:H65"/>
    <mergeCell ref="K65:M65"/>
    <mergeCell ref="C66:F66"/>
    <mergeCell ref="G66:H66"/>
    <mergeCell ref="K66:M66"/>
    <mergeCell ref="C70:F70"/>
    <mergeCell ref="G70:H70"/>
    <mergeCell ref="K70:M70"/>
    <mergeCell ref="C73:F73"/>
    <mergeCell ref="G73:H73"/>
    <mergeCell ref="K73:M73"/>
    <mergeCell ref="B71:F71"/>
    <mergeCell ref="G71:H71"/>
    <mergeCell ref="K71:M71"/>
    <mergeCell ref="C72:F72"/>
    <mergeCell ref="G72:H72"/>
    <mergeCell ref="K72:M72"/>
  </mergeCells>
  <dataValidations count="1">
    <dataValidation type="list" allowBlank="1" showInputMessage="1" showErrorMessage="1" sqref="H70:H73 G10:G73">
      <formula1>$S$10:$S$36</formula1>
    </dataValidation>
  </dataValidations>
  <printOptions horizontalCentered="1" verticalCentered="1"/>
  <pageMargins left="0" right="0" top="0" bottom="0" header="0.3" footer="0"/>
  <pageSetup scale="87" orientation="portrait" blackAndWhite="1"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U76"/>
  <sheetViews>
    <sheetView showGridLines="0" showRowColHeaders="0" workbookViewId="0">
      <selection activeCell="B10" sqref="B10"/>
    </sheetView>
  </sheetViews>
  <sheetFormatPr baseColWidth="10" defaultColWidth="0" defaultRowHeight="14" zeroHeight="1" x14ac:dyDescent="0"/>
  <cols>
    <col min="1" max="1" width="2.6640625" style="1" customWidth="1"/>
    <col min="2" max="8" width="8.6640625" style="1" customWidth="1"/>
    <col min="9" max="10" width="4.6640625" style="1" customWidth="1"/>
    <col min="11" max="15" width="8.6640625" style="1" customWidth="1"/>
    <col min="16" max="16" width="2.6640625" style="1" customWidth="1"/>
    <col min="17" max="17" width="2" style="81" hidden="1" customWidth="1"/>
    <col min="18" max="18" width="9.1640625" style="81" hidden="1" customWidth="1"/>
    <col min="19" max="19" width="25.33203125" style="81" hidden="1" customWidth="1"/>
    <col min="20" max="16384" width="9.1640625" style="1" hidden="1"/>
  </cols>
  <sheetData>
    <row r="1" spans="2:21"/>
    <row r="2" spans="2:21" ht="15">
      <c r="B2" s="394" t="s">
        <v>55</v>
      </c>
      <c r="C2" s="394"/>
      <c r="D2" s="394"/>
      <c r="E2" s="394"/>
      <c r="F2" s="394"/>
      <c r="G2" s="394"/>
      <c r="H2" s="394"/>
      <c r="I2" s="394"/>
      <c r="J2" s="394"/>
      <c r="K2" s="394"/>
      <c r="L2" s="394"/>
      <c r="M2" s="394"/>
      <c r="N2" s="394"/>
      <c r="O2" s="394"/>
    </row>
    <row r="3" spans="2:21" ht="15">
      <c r="B3" s="394" t="s">
        <v>54</v>
      </c>
      <c r="C3" s="394"/>
      <c r="D3" s="394"/>
      <c r="E3" s="394"/>
      <c r="F3" s="394"/>
      <c r="G3" s="394"/>
      <c r="H3" s="394"/>
      <c r="I3" s="394"/>
      <c r="J3" s="394"/>
      <c r="K3" s="394"/>
      <c r="L3" s="394"/>
      <c r="M3" s="394"/>
      <c r="N3" s="394"/>
      <c r="O3" s="394"/>
    </row>
    <row r="4" spans="2:21" ht="15">
      <c r="B4" s="394" t="s">
        <v>53</v>
      </c>
      <c r="C4" s="394"/>
      <c r="D4" s="394"/>
      <c r="E4" s="394"/>
      <c r="F4" s="394"/>
      <c r="G4" s="394"/>
      <c r="H4" s="394"/>
      <c r="I4" s="394"/>
      <c r="J4" s="394"/>
      <c r="K4" s="394"/>
      <c r="L4" s="394"/>
      <c r="M4" s="394"/>
      <c r="N4" s="394"/>
      <c r="O4" s="394"/>
    </row>
    <row r="5" spans="2:21" ht="10" customHeight="1">
      <c r="C5" s="25"/>
      <c r="D5" s="25"/>
      <c r="E5" s="25"/>
      <c r="F5" s="25"/>
      <c r="G5" s="25"/>
      <c r="H5" s="25"/>
      <c r="I5" s="25"/>
      <c r="J5" s="25"/>
      <c r="K5" s="25"/>
      <c r="L5" s="25"/>
      <c r="M5" s="25"/>
      <c r="N5" s="25"/>
      <c r="O5" s="25"/>
    </row>
    <row r="6" spans="2:21" ht="24.75" customHeight="1">
      <c r="B6" s="402" t="s">
        <v>56</v>
      </c>
      <c r="C6" s="402"/>
      <c r="D6" s="402"/>
      <c r="E6" s="402"/>
      <c r="F6" s="402"/>
      <c r="G6" s="402"/>
      <c r="H6" s="402"/>
      <c r="I6" s="402"/>
      <c r="J6" s="402"/>
      <c r="K6" s="402"/>
      <c r="L6" s="402"/>
      <c r="M6" s="402"/>
      <c r="N6" s="402"/>
      <c r="O6" s="402"/>
    </row>
    <row r="7" spans="2:21" ht="10" customHeight="1"/>
    <row r="8" spans="2:21" s="13" customFormat="1">
      <c r="B8" s="406" t="s">
        <v>23</v>
      </c>
      <c r="C8" s="406"/>
      <c r="D8" s="406"/>
      <c r="E8" s="406"/>
      <c r="F8" s="406"/>
      <c r="G8" s="406" t="s">
        <v>22</v>
      </c>
      <c r="H8" s="406"/>
      <c r="I8" s="406"/>
      <c r="J8" s="406"/>
      <c r="K8" s="406"/>
      <c r="L8" s="406"/>
      <c r="M8" s="406"/>
      <c r="N8" s="406"/>
      <c r="O8" s="406"/>
      <c r="Q8" s="82"/>
      <c r="R8" s="82"/>
      <c r="S8" s="82"/>
    </row>
    <row r="9" spans="2:21" s="13" customFormat="1">
      <c r="B9" s="26" t="s">
        <v>0</v>
      </c>
      <c r="C9" s="391" t="s">
        <v>70</v>
      </c>
      <c r="D9" s="392"/>
      <c r="E9" s="392"/>
      <c r="F9" s="393"/>
      <c r="G9" s="405" t="s">
        <v>27</v>
      </c>
      <c r="H9" s="405"/>
      <c r="I9" s="15" t="s">
        <v>1</v>
      </c>
      <c r="J9" s="27" t="s">
        <v>2</v>
      </c>
      <c r="K9" s="406" t="s">
        <v>20</v>
      </c>
      <c r="L9" s="406"/>
      <c r="M9" s="406"/>
      <c r="N9" s="26" t="s">
        <v>21</v>
      </c>
      <c r="O9" s="26" t="s">
        <v>3</v>
      </c>
      <c r="Q9" s="82"/>
      <c r="R9" s="82"/>
      <c r="S9" s="82"/>
    </row>
    <row r="10" spans="2:21" s="13" customFormat="1">
      <c r="B10" s="96"/>
      <c r="C10" s="365"/>
      <c r="D10" s="366"/>
      <c r="E10" s="366"/>
      <c r="F10" s="367"/>
      <c r="G10" s="380"/>
      <c r="H10" s="381"/>
      <c r="I10" s="66"/>
      <c r="J10" s="66"/>
      <c r="K10" s="379"/>
      <c r="L10" s="379"/>
      <c r="M10" s="379"/>
      <c r="N10" s="97"/>
      <c r="O10" s="18">
        <f>IF((AND(I10&gt;0,N10&gt;0)),"ERROR",SUM(N10,Q10))</f>
        <v>0</v>
      </c>
      <c r="Q10" s="83">
        <f>I10*J10</f>
        <v>0</v>
      </c>
      <c r="R10" s="82"/>
      <c r="S10" s="84"/>
      <c r="T10" s="40"/>
      <c r="U10" s="41"/>
    </row>
    <row r="11" spans="2:21" s="13" customFormat="1">
      <c r="B11" s="96"/>
      <c r="C11" s="365"/>
      <c r="D11" s="366"/>
      <c r="E11" s="366"/>
      <c r="F11" s="367"/>
      <c r="G11" s="380"/>
      <c r="H11" s="381"/>
      <c r="I11" s="66"/>
      <c r="J11" s="66"/>
      <c r="K11" s="379"/>
      <c r="L11" s="379"/>
      <c r="M11" s="379"/>
      <c r="N11" s="97"/>
      <c r="O11" s="18">
        <f t="shared" ref="O11:O69" si="0">IF((AND(I11&gt;0,N11&gt;0)),"ERROR",SUM(N11,Q11))</f>
        <v>0</v>
      </c>
      <c r="Q11" s="83">
        <f t="shared" ref="Q11:Q17" si="1">I11*J11</f>
        <v>0</v>
      </c>
      <c r="R11" s="82"/>
      <c r="S11" s="85" t="s">
        <v>119</v>
      </c>
      <c r="T11" s="43"/>
      <c r="U11" s="44"/>
    </row>
    <row r="12" spans="2:21" s="13" customFormat="1">
      <c r="B12" s="96"/>
      <c r="C12" s="365"/>
      <c r="D12" s="366"/>
      <c r="E12" s="366"/>
      <c r="F12" s="367"/>
      <c r="G12" s="380"/>
      <c r="H12" s="381"/>
      <c r="I12" s="66"/>
      <c r="J12" s="66"/>
      <c r="K12" s="379"/>
      <c r="L12" s="379"/>
      <c r="M12" s="379"/>
      <c r="N12" s="97"/>
      <c r="O12" s="18">
        <f t="shared" si="0"/>
        <v>0</v>
      </c>
      <c r="Q12" s="83">
        <f t="shared" si="1"/>
        <v>0</v>
      </c>
      <c r="R12" s="82"/>
      <c r="S12" s="85" t="s">
        <v>120</v>
      </c>
      <c r="T12" s="43"/>
      <c r="U12" s="44"/>
    </row>
    <row r="13" spans="2:21" s="13" customFormat="1">
      <c r="B13" s="96"/>
      <c r="C13" s="365"/>
      <c r="D13" s="366"/>
      <c r="E13" s="366"/>
      <c r="F13" s="367"/>
      <c r="G13" s="380"/>
      <c r="H13" s="381"/>
      <c r="I13" s="66"/>
      <c r="J13" s="66"/>
      <c r="K13" s="379"/>
      <c r="L13" s="379"/>
      <c r="M13" s="379"/>
      <c r="N13" s="97"/>
      <c r="O13" s="18">
        <f t="shared" si="0"/>
        <v>0</v>
      </c>
      <c r="Q13" s="83">
        <f t="shared" si="1"/>
        <v>0</v>
      </c>
      <c r="R13" s="82"/>
      <c r="S13" s="85" t="s">
        <v>463</v>
      </c>
      <c r="T13" s="43"/>
      <c r="U13" s="44"/>
    </row>
    <row r="14" spans="2:21" s="13" customFormat="1">
      <c r="B14" s="96"/>
      <c r="C14" s="365"/>
      <c r="D14" s="366"/>
      <c r="E14" s="366"/>
      <c r="F14" s="367"/>
      <c r="G14" s="380"/>
      <c r="H14" s="381"/>
      <c r="I14" s="66"/>
      <c r="J14" s="66"/>
      <c r="K14" s="379"/>
      <c r="L14" s="379"/>
      <c r="M14" s="379"/>
      <c r="N14" s="97"/>
      <c r="O14" s="18">
        <f t="shared" si="0"/>
        <v>0</v>
      </c>
      <c r="Q14" s="83">
        <f t="shared" si="1"/>
        <v>0</v>
      </c>
      <c r="R14" s="82"/>
      <c r="S14" s="85" t="s">
        <v>214</v>
      </c>
      <c r="T14" s="43"/>
      <c r="U14" s="44"/>
    </row>
    <row r="15" spans="2:21" s="13" customFormat="1">
      <c r="B15" s="96"/>
      <c r="C15" s="365"/>
      <c r="D15" s="366"/>
      <c r="E15" s="366"/>
      <c r="F15" s="367"/>
      <c r="G15" s="380"/>
      <c r="H15" s="381"/>
      <c r="I15" s="66"/>
      <c r="J15" s="66"/>
      <c r="K15" s="379"/>
      <c r="L15" s="379"/>
      <c r="M15" s="379"/>
      <c r="N15" s="97"/>
      <c r="O15" s="18">
        <f t="shared" si="0"/>
        <v>0</v>
      </c>
      <c r="Q15" s="83">
        <f t="shared" si="1"/>
        <v>0</v>
      </c>
      <c r="R15" s="82"/>
      <c r="S15" s="85" t="s">
        <v>213</v>
      </c>
      <c r="T15" s="43"/>
      <c r="U15" s="44"/>
    </row>
    <row r="16" spans="2:21" s="13" customFormat="1">
      <c r="B16" s="96"/>
      <c r="C16" s="365"/>
      <c r="D16" s="366"/>
      <c r="E16" s="366"/>
      <c r="F16" s="367"/>
      <c r="G16" s="380"/>
      <c r="H16" s="381"/>
      <c r="I16" s="66"/>
      <c r="J16" s="66"/>
      <c r="K16" s="379"/>
      <c r="L16" s="379"/>
      <c r="M16" s="379"/>
      <c r="N16" s="97"/>
      <c r="O16" s="18">
        <f t="shared" si="0"/>
        <v>0</v>
      </c>
      <c r="Q16" s="83">
        <f t="shared" si="1"/>
        <v>0</v>
      </c>
      <c r="R16" s="82"/>
      <c r="S16" s="85" t="s">
        <v>11</v>
      </c>
      <c r="T16" s="43"/>
      <c r="U16" s="44"/>
    </row>
    <row r="17" spans="2:21" s="13" customFormat="1">
      <c r="B17" s="96"/>
      <c r="C17" s="365"/>
      <c r="D17" s="366"/>
      <c r="E17" s="366"/>
      <c r="F17" s="367"/>
      <c r="G17" s="380"/>
      <c r="H17" s="381"/>
      <c r="I17" s="66"/>
      <c r="J17" s="66"/>
      <c r="K17" s="379"/>
      <c r="L17" s="379"/>
      <c r="M17" s="379"/>
      <c r="N17" s="97"/>
      <c r="O17" s="18">
        <f t="shared" si="0"/>
        <v>0</v>
      </c>
      <c r="Q17" s="83">
        <f t="shared" si="1"/>
        <v>0</v>
      </c>
      <c r="R17" s="82"/>
      <c r="S17" s="85" t="s">
        <v>12</v>
      </c>
      <c r="T17" s="43"/>
      <c r="U17" s="44"/>
    </row>
    <row r="18" spans="2:21" s="13" customFormat="1">
      <c r="B18" s="96"/>
      <c r="C18" s="365"/>
      <c r="D18" s="366"/>
      <c r="E18" s="366"/>
      <c r="F18" s="367"/>
      <c r="G18" s="380"/>
      <c r="H18" s="381"/>
      <c r="I18" s="66"/>
      <c r="J18" s="66"/>
      <c r="K18" s="379"/>
      <c r="L18" s="379"/>
      <c r="M18" s="379"/>
      <c r="N18" s="97"/>
      <c r="O18" s="18">
        <f t="shared" si="0"/>
        <v>0</v>
      </c>
      <c r="Q18" s="83">
        <f>I18*J18</f>
        <v>0</v>
      </c>
      <c r="R18" s="82"/>
      <c r="S18" s="85" t="s">
        <v>13</v>
      </c>
      <c r="T18" s="43"/>
      <c r="U18" s="44"/>
    </row>
    <row r="19" spans="2:21" s="13" customFormat="1">
      <c r="B19" s="96"/>
      <c r="C19" s="365"/>
      <c r="D19" s="366"/>
      <c r="E19" s="366"/>
      <c r="F19" s="367"/>
      <c r="G19" s="380"/>
      <c r="H19" s="381"/>
      <c r="I19" s="66"/>
      <c r="J19" s="66"/>
      <c r="K19" s="379"/>
      <c r="L19" s="379"/>
      <c r="M19" s="379"/>
      <c r="N19" s="97"/>
      <c r="O19" s="18">
        <f t="shared" si="0"/>
        <v>0</v>
      </c>
      <c r="Q19" s="83">
        <f t="shared" ref="Q19:Q25" si="2">I19*J19</f>
        <v>0</v>
      </c>
      <c r="R19" s="82"/>
      <c r="S19" s="85" t="s">
        <v>15</v>
      </c>
      <c r="T19" s="43"/>
      <c r="U19" s="44"/>
    </row>
    <row r="20" spans="2:21" s="13" customFormat="1">
      <c r="B20" s="96"/>
      <c r="C20" s="365"/>
      <c r="D20" s="366"/>
      <c r="E20" s="366"/>
      <c r="F20" s="367"/>
      <c r="G20" s="380"/>
      <c r="H20" s="381"/>
      <c r="I20" s="66"/>
      <c r="J20" s="66"/>
      <c r="K20" s="379"/>
      <c r="L20" s="379"/>
      <c r="M20" s="379"/>
      <c r="N20" s="97"/>
      <c r="O20" s="18">
        <f t="shared" si="0"/>
        <v>0</v>
      </c>
      <c r="Q20" s="83">
        <f t="shared" si="2"/>
        <v>0</v>
      </c>
      <c r="R20" s="82"/>
      <c r="S20" s="85" t="s">
        <v>14</v>
      </c>
      <c r="T20" s="43"/>
      <c r="U20" s="44"/>
    </row>
    <row r="21" spans="2:21" s="13" customFormat="1">
      <c r="B21" s="96"/>
      <c r="C21" s="365"/>
      <c r="D21" s="366"/>
      <c r="E21" s="366"/>
      <c r="F21" s="367"/>
      <c r="G21" s="380"/>
      <c r="H21" s="381"/>
      <c r="I21" s="66"/>
      <c r="J21" s="66"/>
      <c r="K21" s="379"/>
      <c r="L21" s="379"/>
      <c r="M21" s="379"/>
      <c r="N21" s="97"/>
      <c r="O21" s="18">
        <f t="shared" si="0"/>
        <v>0</v>
      </c>
      <c r="Q21" s="83">
        <f t="shared" si="2"/>
        <v>0</v>
      </c>
      <c r="R21" s="82"/>
      <c r="S21" s="85" t="s">
        <v>16</v>
      </c>
      <c r="T21" s="43"/>
      <c r="U21" s="44"/>
    </row>
    <row r="22" spans="2:21" s="13" customFormat="1">
      <c r="B22" s="96"/>
      <c r="C22" s="365"/>
      <c r="D22" s="366"/>
      <c r="E22" s="366"/>
      <c r="F22" s="367"/>
      <c r="G22" s="380"/>
      <c r="H22" s="381"/>
      <c r="I22" s="66"/>
      <c r="J22" s="66"/>
      <c r="K22" s="404"/>
      <c r="L22" s="404"/>
      <c r="M22" s="404"/>
      <c r="N22" s="97"/>
      <c r="O22" s="18">
        <f t="shared" si="0"/>
        <v>0</v>
      </c>
      <c r="Q22" s="83">
        <f t="shared" si="2"/>
        <v>0</v>
      </c>
      <c r="R22" s="82"/>
      <c r="S22" s="85" t="s">
        <v>17</v>
      </c>
      <c r="T22" s="43"/>
      <c r="U22" s="44"/>
    </row>
    <row r="23" spans="2:21" s="13" customFormat="1">
      <c r="B23" s="96"/>
      <c r="C23" s="365"/>
      <c r="D23" s="366"/>
      <c r="E23" s="366"/>
      <c r="F23" s="367"/>
      <c r="G23" s="380"/>
      <c r="H23" s="381"/>
      <c r="I23" s="66"/>
      <c r="J23" s="66"/>
      <c r="K23" s="404"/>
      <c r="L23" s="404"/>
      <c r="M23" s="404"/>
      <c r="N23" s="97"/>
      <c r="O23" s="18">
        <f t="shared" si="0"/>
        <v>0</v>
      </c>
      <c r="Q23" s="83">
        <f t="shared" si="2"/>
        <v>0</v>
      </c>
      <c r="R23" s="82"/>
      <c r="S23" s="85" t="s">
        <v>18</v>
      </c>
      <c r="T23" s="43"/>
      <c r="U23" s="44"/>
    </row>
    <row r="24" spans="2:21" s="13" customFormat="1">
      <c r="B24" s="96"/>
      <c r="C24" s="365"/>
      <c r="D24" s="366"/>
      <c r="E24" s="366"/>
      <c r="F24" s="367"/>
      <c r="G24" s="380"/>
      <c r="H24" s="381"/>
      <c r="I24" s="66"/>
      <c r="J24" s="66"/>
      <c r="K24" s="404"/>
      <c r="L24" s="404"/>
      <c r="M24" s="404"/>
      <c r="N24" s="97"/>
      <c r="O24" s="18">
        <f t="shared" si="0"/>
        <v>0</v>
      </c>
      <c r="Q24" s="83">
        <f t="shared" si="2"/>
        <v>0</v>
      </c>
      <c r="R24" s="82"/>
      <c r="S24" s="85" t="s">
        <v>19</v>
      </c>
      <c r="T24" s="43"/>
      <c r="U24" s="44"/>
    </row>
    <row r="25" spans="2:21" s="13" customFormat="1">
      <c r="B25" s="96"/>
      <c r="C25" s="365"/>
      <c r="D25" s="366"/>
      <c r="E25" s="366"/>
      <c r="F25" s="367"/>
      <c r="G25" s="380"/>
      <c r="H25" s="381"/>
      <c r="I25" s="66"/>
      <c r="J25" s="66"/>
      <c r="K25" s="404"/>
      <c r="L25" s="404"/>
      <c r="M25" s="404"/>
      <c r="N25" s="97"/>
      <c r="O25" s="18">
        <f t="shared" si="0"/>
        <v>0</v>
      </c>
      <c r="Q25" s="83">
        <f t="shared" si="2"/>
        <v>0</v>
      </c>
      <c r="R25" s="82"/>
      <c r="S25" s="85" t="s">
        <v>57</v>
      </c>
      <c r="T25" s="43"/>
      <c r="U25" s="44"/>
    </row>
    <row r="26" spans="2:21" s="13" customFormat="1">
      <c r="B26" s="96"/>
      <c r="C26" s="365"/>
      <c r="D26" s="366"/>
      <c r="E26" s="366"/>
      <c r="F26" s="367"/>
      <c r="G26" s="380"/>
      <c r="H26" s="381"/>
      <c r="I26" s="66"/>
      <c r="J26" s="66"/>
      <c r="K26" s="379"/>
      <c r="L26" s="379"/>
      <c r="M26" s="379"/>
      <c r="N26" s="97"/>
      <c r="O26" s="18">
        <f t="shared" si="0"/>
        <v>0</v>
      </c>
      <c r="Q26" s="83">
        <f>I26*J26</f>
        <v>0</v>
      </c>
      <c r="R26" s="82"/>
      <c r="S26" s="85" t="s">
        <v>58</v>
      </c>
      <c r="T26" s="43"/>
      <c r="U26" s="44"/>
    </row>
    <row r="27" spans="2:21" s="13" customFormat="1">
      <c r="B27" s="96"/>
      <c r="C27" s="365"/>
      <c r="D27" s="366"/>
      <c r="E27" s="366"/>
      <c r="F27" s="367"/>
      <c r="G27" s="380"/>
      <c r="H27" s="381"/>
      <c r="I27" s="66"/>
      <c r="J27" s="66"/>
      <c r="K27" s="379"/>
      <c r="L27" s="379"/>
      <c r="M27" s="379"/>
      <c r="N27" s="97"/>
      <c r="O27" s="18">
        <f t="shared" si="0"/>
        <v>0</v>
      </c>
      <c r="Q27" s="83">
        <f t="shared" ref="Q27:Q69" si="3">I27*J27</f>
        <v>0</v>
      </c>
      <c r="R27" s="82"/>
      <c r="S27" s="85" t="s">
        <v>59</v>
      </c>
      <c r="T27" s="43"/>
      <c r="U27" s="44"/>
    </row>
    <row r="28" spans="2:21" s="13" customFormat="1">
      <c r="B28" s="96"/>
      <c r="C28" s="365"/>
      <c r="D28" s="366"/>
      <c r="E28" s="366"/>
      <c r="F28" s="367"/>
      <c r="G28" s="380"/>
      <c r="H28" s="381"/>
      <c r="I28" s="66"/>
      <c r="J28" s="66"/>
      <c r="K28" s="379"/>
      <c r="L28" s="379"/>
      <c r="M28" s="379"/>
      <c r="N28" s="97"/>
      <c r="O28" s="18">
        <f t="shared" si="0"/>
        <v>0</v>
      </c>
      <c r="Q28" s="83">
        <f t="shared" si="3"/>
        <v>0</v>
      </c>
      <c r="R28" s="82"/>
      <c r="S28" s="85" t="s">
        <v>60</v>
      </c>
      <c r="T28" s="43"/>
      <c r="U28" s="44"/>
    </row>
    <row r="29" spans="2:21" s="13" customFormat="1">
      <c r="B29" s="96"/>
      <c r="C29" s="365"/>
      <c r="D29" s="366"/>
      <c r="E29" s="366"/>
      <c r="F29" s="367"/>
      <c r="G29" s="380"/>
      <c r="H29" s="381"/>
      <c r="I29" s="66"/>
      <c r="J29" s="66"/>
      <c r="K29" s="379"/>
      <c r="L29" s="379"/>
      <c r="M29" s="379"/>
      <c r="N29" s="97"/>
      <c r="O29" s="18">
        <f t="shared" si="0"/>
        <v>0</v>
      </c>
      <c r="Q29" s="83">
        <f t="shared" si="3"/>
        <v>0</v>
      </c>
      <c r="R29" s="82"/>
      <c r="S29" s="85" t="s">
        <v>61</v>
      </c>
      <c r="T29" s="43"/>
      <c r="U29" s="44"/>
    </row>
    <row r="30" spans="2:21" s="13" customFormat="1">
      <c r="B30" s="96"/>
      <c r="C30" s="365"/>
      <c r="D30" s="366"/>
      <c r="E30" s="366"/>
      <c r="F30" s="367"/>
      <c r="G30" s="380"/>
      <c r="H30" s="381"/>
      <c r="I30" s="66"/>
      <c r="J30" s="66"/>
      <c r="K30" s="379"/>
      <c r="L30" s="379"/>
      <c r="M30" s="379"/>
      <c r="N30" s="97"/>
      <c r="O30" s="18">
        <f t="shared" si="0"/>
        <v>0</v>
      </c>
      <c r="Q30" s="83">
        <f t="shared" si="3"/>
        <v>0</v>
      </c>
      <c r="R30" s="82"/>
      <c r="S30" s="85" t="s">
        <v>62</v>
      </c>
      <c r="T30" s="43"/>
      <c r="U30" s="44"/>
    </row>
    <row r="31" spans="2:21" s="13" customFormat="1">
      <c r="B31" s="96"/>
      <c r="C31" s="365"/>
      <c r="D31" s="366"/>
      <c r="E31" s="366"/>
      <c r="F31" s="367"/>
      <c r="G31" s="380"/>
      <c r="H31" s="381"/>
      <c r="I31" s="66"/>
      <c r="J31" s="66"/>
      <c r="K31" s="379"/>
      <c r="L31" s="379"/>
      <c r="M31" s="379"/>
      <c r="N31" s="97"/>
      <c r="O31" s="18">
        <f t="shared" si="0"/>
        <v>0</v>
      </c>
      <c r="Q31" s="83">
        <f t="shared" si="3"/>
        <v>0</v>
      </c>
      <c r="R31" s="82"/>
      <c r="S31" s="85" t="s">
        <v>68</v>
      </c>
      <c r="T31" s="43"/>
      <c r="U31" s="44"/>
    </row>
    <row r="32" spans="2:21" s="13" customFormat="1">
      <c r="B32" s="96"/>
      <c r="C32" s="365"/>
      <c r="D32" s="366"/>
      <c r="E32" s="366"/>
      <c r="F32" s="367"/>
      <c r="G32" s="380"/>
      <c r="H32" s="381"/>
      <c r="I32" s="66"/>
      <c r="J32" s="66"/>
      <c r="K32" s="379"/>
      <c r="L32" s="379"/>
      <c r="M32" s="379"/>
      <c r="N32" s="97"/>
      <c r="O32" s="18">
        <f t="shared" si="0"/>
        <v>0</v>
      </c>
      <c r="Q32" s="83">
        <f t="shared" si="3"/>
        <v>0</v>
      </c>
      <c r="R32" s="82"/>
      <c r="S32" s="85" t="s">
        <v>67</v>
      </c>
      <c r="T32" s="43"/>
      <c r="U32" s="44"/>
    </row>
    <row r="33" spans="2:21" s="13" customFormat="1">
      <c r="B33" s="96"/>
      <c r="C33" s="365"/>
      <c r="D33" s="366"/>
      <c r="E33" s="366"/>
      <c r="F33" s="367"/>
      <c r="G33" s="380"/>
      <c r="H33" s="381"/>
      <c r="I33" s="66"/>
      <c r="J33" s="66"/>
      <c r="K33" s="379"/>
      <c r="L33" s="379"/>
      <c r="M33" s="379"/>
      <c r="N33" s="97"/>
      <c r="O33" s="18">
        <f t="shared" si="0"/>
        <v>0</v>
      </c>
      <c r="Q33" s="83">
        <f t="shared" si="3"/>
        <v>0</v>
      </c>
      <c r="R33" s="82"/>
      <c r="S33" s="85" t="s">
        <v>66</v>
      </c>
      <c r="T33" s="43"/>
      <c r="U33" s="44"/>
    </row>
    <row r="34" spans="2:21" s="13" customFormat="1">
      <c r="B34" s="96"/>
      <c r="C34" s="365"/>
      <c r="D34" s="366"/>
      <c r="E34" s="366"/>
      <c r="F34" s="367"/>
      <c r="G34" s="380"/>
      <c r="H34" s="381"/>
      <c r="I34" s="66"/>
      <c r="J34" s="66"/>
      <c r="K34" s="379"/>
      <c r="L34" s="379"/>
      <c r="M34" s="379"/>
      <c r="N34" s="97"/>
      <c r="O34" s="18">
        <f t="shared" si="0"/>
        <v>0</v>
      </c>
      <c r="Q34" s="83">
        <f t="shared" si="3"/>
        <v>0</v>
      </c>
      <c r="R34" s="82"/>
      <c r="S34" s="85" t="s">
        <v>63</v>
      </c>
      <c r="T34" s="43"/>
      <c r="U34" s="44"/>
    </row>
    <row r="35" spans="2:21" s="13" customFormat="1">
      <c r="B35" s="96"/>
      <c r="C35" s="365"/>
      <c r="D35" s="366"/>
      <c r="E35" s="366"/>
      <c r="F35" s="367"/>
      <c r="G35" s="380"/>
      <c r="H35" s="381"/>
      <c r="I35" s="66"/>
      <c r="J35" s="66"/>
      <c r="K35" s="404"/>
      <c r="L35" s="404"/>
      <c r="M35" s="404"/>
      <c r="N35" s="97"/>
      <c r="O35" s="18">
        <f t="shared" si="0"/>
        <v>0</v>
      </c>
      <c r="Q35" s="83">
        <f t="shared" si="3"/>
        <v>0</v>
      </c>
      <c r="R35" s="82"/>
      <c r="S35" s="85" t="s">
        <v>64</v>
      </c>
      <c r="T35" s="43"/>
      <c r="U35" s="44"/>
    </row>
    <row r="36" spans="2:21" s="13" customFormat="1">
      <c r="B36" s="96"/>
      <c r="C36" s="365"/>
      <c r="D36" s="366"/>
      <c r="E36" s="366"/>
      <c r="F36" s="367"/>
      <c r="G36" s="380"/>
      <c r="H36" s="381"/>
      <c r="I36" s="66"/>
      <c r="J36" s="66"/>
      <c r="K36" s="404"/>
      <c r="L36" s="404"/>
      <c r="M36" s="404"/>
      <c r="N36" s="97"/>
      <c r="O36" s="18">
        <f t="shared" si="0"/>
        <v>0</v>
      </c>
      <c r="Q36" s="83">
        <f t="shared" si="3"/>
        <v>0</v>
      </c>
      <c r="R36" s="82"/>
      <c r="S36" s="86" t="s">
        <v>65</v>
      </c>
      <c r="T36" s="46"/>
      <c r="U36" s="47"/>
    </row>
    <row r="37" spans="2:21" s="13" customFormat="1">
      <c r="B37" s="96"/>
      <c r="C37" s="365"/>
      <c r="D37" s="366"/>
      <c r="E37" s="366"/>
      <c r="F37" s="367"/>
      <c r="G37" s="380"/>
      <c r="H37" s="381"/>
      <c r="I37" s="66"/>
      <c r="J37" s="66"/>
      <c r="K37" s="404"/>
      <c r="L37" s="404"/>
      <c r="M37" s="404"/>
      <c r="N37" s="97"/>
      <c r="O37" s="18">
        <f t="shared" si="0"/>
        <v>0</v>
      </c>
      <c r="Q37" s="83">
        <f t="shared" si="3"/>
        <v>0</v>
      </c>
      <c r="R37" s="82"/>
      <c r="S37" s="81"/>
    </row>
    <row r="38" spans="2:21" s="13" customFormat="1">
      <c r="B38" s="96"/>
      <c r="C38" s="365"/>
      <c r="D38" s="366"/>
      <c r="E38" s="366"/>
      <c r="F38" s="367"/>
      <c r="G38" s="380"/>
      <c r="H38" s="381"/>
      <c r="I38" s="66"/>
      <c r="J38" s="66"/>
      <c r="K38" s="404"/>
      <c r="L38" s="404"/>
      <c r="M38" s="404"/>
      <c r="N38" s="97"/>
      <c r="O38" s="18">
        <f t="shared" si="0"/>
        <v>0</v>
      </c>
      <c r="Q38" s="83">
        <f t="shared" si="3"/>
        <v>0</v>
      </c>
      <c r="R38" s="82"/>
      <c r="S38" s="82"/>
    </row>
    <row r="39" spans="2:21" s="13" customFormat="1">
      <c r="B39" s="96"/>
      <c r="C39" s="365"/>
      <c r="D39" s="366"/>
      <c r="E39" s="366"/>
      <c r="F39" s="367"/>
      <c r="G39" s="380"/>
      <c r="H39" s="381"/>
      <c r="I39" s="66"/>
      <c r="J39" s="66"/>
      <c r="K39" s="404"/>
      <c r="L39" s="404"/>
      <c r="M39" s="404"/>
      <c r="N39" s="97"/>
      <c r="O39" s="18">
        <f t="shared" si="0"/>
        <v>0</v>
      </c>
      <c r="Q39" s="83">
        <f t="shared" si="3"/>
        <v>0</v>
      </c>
      <c r="R39" s="82"/>
      <c r="S39" s="82"/>
    </row>
    <row r="40" spans="2:21">
      <c r="B40" s="96"/>
      <c r="C40" s="365"/>
      <c r="D40" s="366"/>
      <c r="E40" s="366"/>
      <c r="F40" s="367"/>
      <c r="G40" s="380"/>
      <c r="H40" s="381"/>
      <c r="I40" s="66"/>
      <c r="J40" s="66"/>
      <c r="K40" s="404"/>
      <c r="L40" s="404"/>
      <c r="M40" s="404"/>
      <c r="N40" s="97"/>
      <c r="O40" s="18">
        <f t="shared" si="0"/>
        <v>0</v>
      </c>
      <c r="P40" s="13"/>
      <c r="Q40" s="83">
        <f t="shared" si="3"/>
        <v>0</v>
      </c>
      <c r="S40" s="82"/>
      <c r="T40" s="13"/>
      <c r="U40" s="13"/>
    </row>
    <row r="41" spans="2:21">
      <c r="B41" s="96"/>
      <c r="C41" s="365"/>
      <c r="D41" s="366"/>
      <c r="E41" s="366"/>
      <c r="F41" s="367"/>
      <c r="G41" s="380"/>
      <c r="H41" s="381"/>
      <c r="I41" s="66"/>
      <c r="J41" s="66"/>
      <c r="K41" s="404"/>
      <c r="L41" s="404"/>
      <c r="M41" s="404"/>
      <c r="N41" s="97"/>
      <c r="O41" s="18">
        <f t="shared" si="0"/>
        <v>0</v>
      </c>
      <c r="P41" s="13"/>
      <c r="Q41" s="83">
        <f t="shared" si="3"/>
        <v>0</v>
      </c>
      <c r="S41" s="82"/>
      <c r="T41" s="13"/>
      <c r="U41" s="13"/>
    </row>
    <row r="42" spans="2:21">
      <c r="B42" s="96"/>
      <c r="C42" s="365"/>
      <c r="D42" s="366"/>
      <c r="E42" s="366"/>
      <c r="F42" s="367"/>
      <c r="G42" s="380"/>
      <c r="H42" s="381"/>
      <c r="I42" s="66"/>
      <c r="J42" s="66"/>
      <c r="K42" s="404"/>
      <c r="L42" s="404"/>
      <c r="M42" s="404"/>
      <c r="N42" s="97"/>
      <c r="O42" s="18">
        <f t="shared" si="0"/>
        <v>0</v>
      </c>
      <c r="P42" s="13"/>
      <c r="Q42" s="83">
        <f t="shared" si="3"/>
        <v>0</v>
      </c>
    </row>
    <row r="43" spans="2:21">
      <c r="B43" s="96"/>
      <c r="C43" s="365"/>
      <c r="D43" s="366"/>
      <c r="E43" s="366"/>
      <c r="F43" s="367"/>
      <c r="G43" s="380"/>
      <c r="H43" s="381"/>
      <c r="I43" s="66"/>
      <c r="J43" s="66"/>
      <c r="K43" s="404"/>
      <c r="L43" s="404"/>
      <c r="M43" s="404"/>
      <c r="N43" s="97"/>
      <c r="O43" s="18">
        <f t="shared" si="0"/>
        <v>0</v>
      </c>
      <c r="P43" s="13"/>
      <c r="Q43" s="83">
        <f t="shared" si="3"/>
        <v>0</v>
      </c>
    </row>
    <row r="44" spans="2:21">
      <c r="B44" s="96"/>
      <c r="C44" s="365"/>
      <c r="D44" s="366"/>
      <c r="E44" s="366"/>
      <c r="F44" s="367"/>
      <c r="G44" s="380"/>
      <c r="H44" s="381"/>
      <c r="I44" s="66"/>
      <c r="J44" s="66"/>
      <c r="K44" s="404"/>
      <c r="L44" s="404"/>
      <c r="M44" s="404"/>
      <c r="N44" s="97"/>
      <c r="O44" s="18">
        <f t="shared" si="0"/>
        <v>0</v>
      </c>
      <c r="P44" s="13"/>
      <c r="Q44" s="83">
        <f t="shared" si="3"/>
        <v>0</v>
      </c>
    </row>
    <row r="45" spans="2:21">
      <c r="B45" s="96"/>
      <c r="C45" s="365"/>
      <c r="D45" s="366"/>
      <c r="E45" s="366"/>
      <c r="F45" s="367"/>
      <c r="G45" s="380"/>
      <c r="H45" s="381"/>
      <c r="I45" s="66"/>
      <c r="J45" s="66"/>
      <c r="K45" s="404"/>
      <c r="L45" s="404"/>
      <c r="M45" s="404"/>
      <c r="N45" s="97"/>
      <c r="O45" s="18">
        <f t="shared" si="0"/>
        <v>0</v>
      </c>
      <c r="P45" s="13"/>
      <c r="Q45" s="83">
        <f t="shared" si="3"/>
        <v>0</v>
      </c>
    </row>
    <row r="46" spans="2:21">
      <c r="B46" s="96"/>
      <c r="C46" s="365"/>
      <c r="D46" s="366"/>
      <c r="E46" s="366"/>
      <c r="F46" s="367"/>
      <c r="G46" s="380"/>
      <c r="H46" s="381"/>
      <c r="I46" s="66"/>
      <c r="J46" s="66"/>
      <c r="K46" s="404"/>
      <c r="L46" s="404"/>
      <c r="M46" s="404"/>
      <c r="N46" s="97"/>
      <c r="O46" s="18">
        <f t="shared" si="0"/>
        <v>0</v>
      </c>
      <c r="P46" s="13"/>
      <c r="Q46" s="83">
        <f t="shared" si="3"/>
        <v>0</v>
      </c>
    </row>
    <row r="47" spans="2:21">
      <c r="B47" s="96"/>
      <c r="C47" s="365"/>
      <c r="D47" s="366"/>
      <c r="E47" s="366"/>
      <c r="F47" s="367"/>
      <c r="G47" s="380"/>
      <c r="H47" s="381"/>
      <c r="I47" s="66"/>
      <c r="J47" s="66"/>
      <c r="K47" s="404"/>
      <c r="L47" s="404"/>
      <c r="M47" s="404"/>
      <c r="N47" s="97"/>
      <c r="O47" s="18">
        <f t="shared" si="0"/>
        <v>0</v>
      </c>
      <c r="P47" s="13"/>
      <c r="Q47" s="83">
        <f t="shared" si="3"/>
        <v>0</v>
      </c>
    </row>
    <row r="48" spans="2:21">
      <c r="B48" s="96"/>
      <c r="C48" s="365"/>
      <c r="D48" s="366"/>
      <c r="E48" s="366"/>
      <c r="F48" s="367"/>
      <c r="G48" s="380"/>
      <c r="H48" s="381"/>
      <c r="I48" s="66"/>
      <c r="J48" s="66"/>
      <c r="K48" s="404"/>
      <c r="L48" s="404"/>
      <c r="M48" s="404"/>
      <c r="N48" s="97"/>
      <c r="O48" s="18">
        <f t="shared" si="0"/>
        <v>0</v>
      </c>
      <c r="P48" s="13"/>
      <c r="Q48" s="83">
        <f t="shared" si="3"/>
        <v>0</v>
      </c>
    </row>
    <row r="49" spans="2:17">
      <c r="B49" s="96"/>
      <c r="C49" s="365"/>
      <c r="D49" s="366"/>
      <c r="E49" s="366"/>
      <c r="F49" s="367"/>
      <c r="G49" s="380"/>
      <c r="H49" s="381"/>
      <c r="I49" s="66"/>
      <c r="J49" s="66"/>
      <c r="K49" s="404"/>
      <c r="L49" s="404"/>
      <c r="M49" s="404"/>
      <c r="N49" s="97"/>
      <c r="O49" s="18">
        <f t="shared" si="0"/>
        <v>0</v>
      </c>
      <c r="P49" s="13"/>
      <c r="Q49" s="83">
        <f t="shared" si="3"/>
        <v>0</v>
      </c>
    </row>
    <row r="50" spans="2:17">
      <c r="B50" s="96"/>
      <c r="C50" s="365"/>
      <c r="D50" s="366"/>
      <c r="E50" s="366"/>
      <c r="F50" s="367"/>
      <c r="G50" s="380"/>
      <c r="H50" s="381"/>
      <c r="I50" s="66"/>
      <c r="J50" s="66"/>
      <c r="K50" s="404"/>
      <c r="L50" s="404"/>
      <c r="M50" s="404"/>
      <c r="N50" s="97"/>
      <c r="O50" s="18">
        <f t="shared" si="0"/>
        <v>0</v>
      </c>
      <c r="P50" s="13"/>
      <c r="Q50" s="83">
        <f t="shared" si="3"/>
        <v>0</v>
      </c>
    </row>
    <row r="51" spans="2:17">
      <c r="B51" s="96"/>
      <c r="C51" s="365"/>
      <c r="D51" s="366"/>
      <c r="E51" s="366"/>
      <c r="F51" s="367"/>
      <c r="G51" s="380"/>
      <c r="H51" s="381"/>
      <c r="I51" s="66"/>
      <c r="J51" s="66"/>
      <c r="K51" s="404"/>
      <c r="L51" s="404"/>
      <c r="M51" s="404"/>
      <c r="N51" s="97"/>
      <c r="O51" s="18">
        <f t="shared" si="0"/>
        <v>0</v>
      </c>
      <c r="P51" s="13"/>
      <c r="Q51" s="83">
        <f t="shared" si="3"/>
        <v>0</v>
      </c>
    </row>
    <row r="52" spans="2:17">
      <c r="B52" s="96"/>
      <c r="C52" s="365"/>
      <c r="D52" s="366"/>
      <c r="E52" s="366"/>
      <c r="F52" s="367"/>
      <c r="G52" s="380"/>
      <c r="H52" s="381"/>
      <c r="I52" s="66"/>
      <c r="J52" s="66"/>
      <c r="K52" s="404"/>
      <c r="L52" s="404"/>
      <c r="M52" s="404"/>
      <c r="N52" s="97"/>
      <c r="O52" s="18">
        <f t="shared" si="0"/>
        <v>0</v>
      </c>
      <c r="P52" s="13"/>
      <c r="Q52" s="83">
        <f t="shared" si="3"/>
        <v>0</v>
      </c>
    </row>
    <row r="53" spans="2:17">
      <c r="B53" s="96"/>
      <c r="C53" s="365"/>
      <c r="D53" s="366"/>
      <c r="E53" s="366"/>
      <c r="F53" s="367"/>
      <c r="G53" s="380"/>
      <c r="H53" s="381"/>
      <c r="I53" s="66"/>
      <c r="J53" s="66"/>
      <c r="K53" s="404"/>
      <c r="L53" s="404"/>
      <c r="M53" s="404"/>
      <c r="N53" s="97"/>
      <c r="O53" s="18">
        <f t="shared" si="0"/>
        <v>0</v>
      </c>
      <c r="P53" s="13"/>
      <c r="Q53" s="83">
        <f t="shared" si="3"/>
        <v>0</v>
      </c>
    </row>
    <row r="54" spans="2:17">
      <c r="B54" s="96"/>
      <c r="C54" s="365"/>
      <c r="D54" s="366"/>
      <c r="E54" s="366"/>
      <c r="F54" s="367"/>
      <c r="G54" s="380"/>
      <c r="H54" s="381"/>
      <c r="I54" s="66"/>
      <c r="J54" s="66"/>
      <c r="K54" s="404"/>
      <c r="L54" s="404"/>
      <c r="M54" s="404"/>
      <c r="N54" s="97"/>
      <c r="O54" s="18">
        <f t="shared" si="0"/>
        <v>0</v>
      </c>
      <c r="P54" s="13"/>
      <c r="Q54" s="83">
        <f t="shared" si="3"/>
        <v>0</v>
      </c>
    </row>
    <row r="55" spans="2:17">
      <c r="B55" s="96"/>
      <c r="C55" s="365"/>
      <c r="D55" s="366"/>
      <c r="E55" s="366"/>
      <c r="F55" s="367"/>
      <c r="G55" s="380"/>
      <c r="H55" s="381"/>
      <c r="I55" s="66"/>
      <c r="J55" s="66"/>
      <c r="K55" s="404"/>
      <c r="L55" s="404"/>
      <c r="M55" s="404"/>
      <c r="N55" s="97"/>
      <c r="O55" s="18">
        <f t="shared" si="0"/>
        <v>0</v>
      </c>
      <c r="P55" s="13"/>
      <c r="Q55" s="83">
        <f t="shared" si="3"/>
        <v>0</v>
      </c>
    </row>
    <row r="56" spans="2:17">
      <c r="B56" s="96"/>
      <c r="C56" s="365"/>
      <c r="D56" s="366"/>
      <c r="E56" s="366"/>
      <c r="F56" s="367"/>
      <c r="G56" s="380"/>
      <c r="H56" s="381"/>
      <c r="I56" s="66"/>
      <c r="J56" s="66"/>
      <c r="K56" s="404"/>
      <c r="L56" s="404"/>
      <c r="M56" s="404"/>
      <c r="N56" s="97"/>
      <c r="O56" s="18">
        <f t="shared" si="0"/>
        <v>0</v>
      </c>
      <c r="P56" s="13"/>
      <c r="Q56" s="83">
        <f t="shared" si="3"/>
        <v>0</v>
      </c>
    </row>
    <row r="57" spans="2:17">
      <c r="B57" s="96"/>
      <c r="C57" s="365"/>
      <c r="D57" s="366"/>
      <c r="E57" s="366"/>
      <c r="F57" s="367"/>
      <c r="G57" s="380"/>
      <c r="H57" s="381"/>
      <c r="I57" s="66"/>
      <c r="J57" s="66"/>
      <c r="K57" s="404"/>
      <c r="L57" s="404"/>
      <c r="M57" s="404"/>
      <c r="N57" s="97"/>
      <c r="O57" s="18">
        <f t="shared" si="0"/>
        <v>0</v>
      </c>
      <c r="P57" s="13"/>
      <c r="Q57" s="83">
        <f t="shared" si="3"/>
        <v>0</v>
      </c>
    </row>
    <row r="58" spans="2:17">
      <c r="B58" s="96"/>
      <c r="C58" s="365"/>
      <c r="D58" s="366"/>
      <c r="E58" s="366"/>
      <c r="F58" s="367"/>
      <c r="G58" s="380"/>
      <c r="H58" s="381"/>
      <c r="I58" s="66"/>
      <c r="J58" s="66"/>
      <c r="K58" s="404"/>
      <c r="L58" s="404"/>
      <c r="M58" s="404"/>
      <c r="N58" s="97"/>
      <c r="O58" s="18">
        <f t="shared" si="0"/>
        <v>0</v>
      </c>
      <c r="P58" s="13"/>
      <c r="Q58" s="83">
        <f t="shared" si="3"/>
        <v>0</v>
      </c>
    </row>
    <row r="59" spans="2:17">
      <c r="B59" s="96"/>
      <c r="C59" s="365"/>
      <c r="D59" s="366"/>
      <c r="E59" s="366"/>
      <c r="F59" s="367"/>
      <c r="G59" s="380"/>
      <c r="H59" s="381"/>
      <c r="I59" s="66"/>
      <c r="J59" s="66"/>
      <c r="K59" s="404"/>
      <c r="L59" s="404"/>
      <c r="M59" s="404"/>
      <c r="N59" s="97"/>
      <c r="O59" s="18">
        <f t="shared" si="0"/>
        <v>0</v>
      </c>
      <c r="P59" s="13"/>
      <c r="Q59" s="83">
        <f t="shared" si="3"/>
        <v>0</v>
      </c>
    </row>
    <row r="60" spans="2:17">
      <c r="B60" s="96"/>
      <c r="C60" s="365"/>
      <c r="D60" s="366"/>
      <c r="E60" s="366"/>
      <c r="F60" s="367"/>
      <c r="G60" s="380"/>
      <c r="H60" s="381"/>
      <c r="I60" s="66"/>
      <c r="J60" s="66"/>
      <c r="K60" s="404"/>
      <c r="L60" s="404"/>
      <c r="M60" s="404"/>
      <c r="N60" s="97"/>
      <c r="O60" s="18">
        <f t="shared" si="0"/>
        <v>0</v>
      </c>
      <c r="P60" s="13"/>
      <c r="Q60" s="83">
        <f t="shared" si="3"/>
        <v>0</v>
      </c>
    </row>
    <row r="61" spans="2:17">
      <c r="B61" s="96"/>
      <c r="C61" s="365"/>
      <c r="D61" s="366"/>
      <c r="E61" s="366"/>
      <c r="F61" s="367"/>
      <c r="G61" s="380"/>
      <c r="H61" s="381"/>
      <c r="I61" s="66"/>
      <c r="J61" s="66"/>
      <c r="K61" s="404"/>
      <c r="L61" s="404"/>
      <c r="M61" s="404"/>
      <c r="N61" s="97"/>
      <c r="O61" s="18">
        <f t="shared" si="0"/>
        <v>0</v>
      </c>
      <c r="P61" s="13"/>
      <c r="Q61" s="83">
        <f t="shared" si="3"/>
        <v>0</v>
      </c>
    </row>
    <row r="62" spans="2:17">
      <c r="B62" s="96"/>
      <c r="C62" s="365"/>
      <c r="D62" s="366"/>
      <c r="E62" s="366"/>
      <c r="F62" s="367"/>
      <c r="G62" s="380"/>
      <c r="H62" s="381"/>
      <c r="I62" s="66"/>
      <c r="J62" s="66"/>
      <c r="K62" s="404"/>
      <c r="L62" s="404"/>
      <c r="M62" s="404"/>
      <c r="N62" s="97"/>
      <c r="O62" s="18">
        <f t="shared" si="0"/>
        <v>0</v>
      </c>
      <c r="P62" s="13"/>
      <c r="Q62" s="83">
        <f t="shared" si="3"/>
        <v>0</v>
      </c>
    </row>
    <row r="63" spans="2:17">
      <c r="B63" s="96"/>
      <c r="C63" s="365"/>
      <c r="D63" s="366"/>
      <c r="E63" s="366"/>
      <c r="F63" s="367"/>
      <c r="G63" s="380"/>
      <c r="H63" s="381"/>
      <c r="I63" s="66"/>
      <c r="J63" s="66"/>
      <c r="K63" s="404"/>
      <c r="L63" s="404"/>
      <c r="M63" s="404"/>
      <c r="N63" s="97"/>
      <c r="O63" s="18">
        <f t="shared" si="0"/>
        <v>0</v>
      </c>
      <c r="P63" s="13"/>
      <c r="Q63" s="83">
        <f t="shared" si="3"/>
        <v>0</v>
      </c>
    </row>
    <row r="64" spans="2:17">
      <c r="B64" s="96"/>
      <c r="C64" s="365"/>
      <c r="D64" s="366"/>
      <c r="E64" s="366"/>
      <c r="F64" s="367"/>
      <c r="G64" s="380"/>
      <c r="H64" s="381"/>
      <c r="I64" s="66"/>
      <c r="J64" s="66"/>
      <c r="K64" s="404"/>
      <c r="L64" s="404"/>
      <c r="M64" s="404"/>
      <c r="N64" s="97"/>
      <c r="O64" s="18">
        <f t="shared" si="0"/>
        <v>0</v>
      </c>
      <c r="P64" s="13"/>
      <c r="Q64" s="83">
        <f t="shared" si="3"/>
        <v>0</v>
      </c>
    </row>
    <row r="65" spans="2:21">
      <c r="B65" s="96"/>
      <c r="C65" s="365"/>
      <c r="D65" s="366"/>
      <c r="E65" s="366"/>
      <c r="F65" s="367"/>
      <c r="G65" s="380"/>
      <c r="H65" s="381"/>
      <c r="I65" s="66"/>
      <c r="J65" s="66"/>
      <c r="K65" s="404"/>
      <c r="L65" s="404"/>
      <c r="M65" s="404"/>
      <c r="N65" s="97"/>
      <c r="O65" s="18">
        <f t="shared" si="0"/>
        <v>0</v>
      </c>
      <c r="P65" s="13"/>
      <c r="Q65" s="83">
        <f t="shared" si="3"/>
        <v>0</v>
      </c>
    </row>
    <row r="66" spans="2:21">
      <c r="B66" s="96"/>
      <c r="C66" s="365"/>
      <c r="D66" s="366"/>
      <c r="E66" s="366"/>
      <c r="F66" s="367"/>
      <c r="G66" s="380"/>
      <c r="H66" s="381"/>
      <c r="I66" s="66"/>
      <c r="J66" s="66"/>
      <c r="K66" s="404"/>
      <c r="L66" s="404"/>
      <c r="M66" s="404"/>
      <c r="N66" s="97"/>
      <c r="O66" s="18">
        <f t="shared" si="0"/>
        <v>0</v>
      </c>
      <c r="P66" s="13"/>
      <c r="Q66" s="83">
        <f t="shared" si="3"/>
        <v>0</v>
      </c>
    </row>
    <row r="67" spans="2:21">
      <c r="B67" s="96"/>
      <c r="C67" s="414"/>
      <c r="D67" s="414"/>
      <c r="E67" s="414"/>
      <c r="F67" s="414"/>
      <c r="G67" s="380"/>
      <c r="H67" s="381"/>
      <c r="I67" s="66"/>
      <c r="J67" s="66"/>
      <c r="K67" s="404"/>
      <c r="L67" s="404"/>
      <c r="M67" s="404"/>
      <c r="N67" s="97"/>
      <c r="O67" s="18">
        <f t="shared" si="0"/>
        <v>0</v>
      </c>
      <c r="P67" s="13"/>
      <c r="Q67" s="83">
        <f t="shared" si="3"/>
        <v>0</v>
      </c>
    </row>
    <row r="68" spans="2:21">
      <c r="B68" s="96"/>
      <c r="C68" s="414"/>
      <c r="D68" s="414"/>
      <c r="E68" s="414"/>
      <c r="F68" s="414"/>
      <c r="G68" s="380"/>
      <c r="H68" s="381"/>
      <c r="I68" s="66"/>
      <c r="J68" s="66"/>
      <c r="K68" s="404"/>
      <c r="L68" s="404"/>
      <c r="M68" s="404"/>
      <c r="N68" s="97"/>
      <c r="O68" s="18">
        <f t="shared" si="0"/>
        <v>0</v>
      </c>
      <c r="P68" s="13"/>
      <c r="Q68" s="83">
        <f t="shared" si="3"/>
        <v>0</v>
      </c>
    </row>
    <row r="69" spans="2:21">
      <c r="B69" s="96"/>
      <c r="C69" s="414"/>
      <c r="D69" s="414"/>
      <c r="E69" s="414"/>
      <c r="F69" s="414"/>
      <c r="G69" s="380"/>
      <c r="H69" s="381"/>
      <c r="I69" s="66"/>
      <c r="J69" s="66"/>
      <c r="K69" s="404"/>
      <c r="L69" s="404"/>
      <c r="M69" s="404"/>
      <c r="N69" s="97"/>
      <c r="O69" s="18">
        <f t="shared" si="0"/>
        <v>0</v>
      </c>
      <c r="P69" s="13"/>
      <c r="Q69" s="83">
        <f t="shared" si="3"/>
        <v>0</v>
      </c>
    </row>
    <row r="70" spans="2:21" s="35" customFormat="1" ht="5" customHeight="1">
      <c r="B70" s="36"/>
      <c r="C70" s="409"/>
      <c r="D70" s="409"/>
      <c r="E70" s="409"/>
      <c r="F70" s="409"/>
      <c r="G70" s="410"/>
      <c r="H70" s="410"/>
      <c r="I70" s="37"/>
      <c r="J70" s="37"/>
      <c r="K70" s="411"/>
      <c r="L70" s="411"/>
      <c r="M70" s="411"/>
      <c r="N70" s="38"/>
      <c r="O70" s="38"/>
      <c r="P70" s="37"/>
      <c r="Q70" s="87"/>
      <c r="R70" s="88"/>
      <c r="S70" s="81"/>
      <c r="T70" s="1"/>
      <c r="U70" s="1"/>
    </row>
    <row r="71" spans="2:21" s="35" customFormat="1">
      <c r="B71" s="412" t="s">
        <v>72</v>
      </c>
      <c r="C71" s="412"/>
      <c r="D71" s="412"/>
      <c r="E71" s="412"/>
      <c r="F71" s="412"/>
      <c r="G71" s="410"/>
      <c r="H71" s="410"/>
      <c r="I71" s="37"/>
      <c r="J71" s="37"/>
      <c r="K71" s="411"/>
      <c r="L71" s="411"/>
      <c r="M71" s="411"/>
      <c r="N71" s="38"/>
      <c r="O71" s="38"/>
      <c r="P71" s="37"/>
      <c r="Q71" s="87"/>
      <c r="R71" s="88"/>
      <c r="S71" s="81"/>
      <c r="T71" s="1"/>
      <c r="U71" s="1"/>
    </row>
    <row r="72" spans="2:21" s="35" customFormat="1" hidden="1">
      <c r="B72" s="36"/>
      <c r="C72" s="409"/>
      <c r="D72" s="409"/>
      <c r="E72" s="409"/>
      <c r="F72" s="409"/>
      <c r="G72" s="410"/>
      <c r="H72" s="410"/>
      <c r="I72" s="37"/>
      <c r="J72" s="37"/>
      <c r="K72" s="411"/>
      <c r="L72" s="411"/>
      <c r="M72" s="411"/>
      <c r="N72" s="38"/>
      <c r="O72" s="38"/>
      <c r="P72" s="37"/>
      <c r="Q72" s="87"/>
      <c r="R72" s="88"/>
      <c r="S72" s="88"/>
    </row>
    <row r="73" spans="2:21" s="35" customFormat="1" hidden="1">
      <c r="B73" s="36"/>
      <c r="C73" s="409"/>
      <c r="D73" s="409"/>
      <c r="E73" s="409"/>
      <c r="F73" s="409"/>
      <c r="G73" s="410"/>
      <c r="H73" s="410"/>
      <c r="I73" s="37"/>
      <c r="J73" s="37"/>
      <c r="K73" s="411"/>
      <c r="L73" s="411"/>
      <c r="M73" s="411"/>
      <c r="N73" s="38"/>
      <c r="O73" s="38"/>
      <c r="P73" s="37"/>
      <c r="Q73" s="87"/>
      <c r="R73" s="88"/>
      <c r="S73" s="88"/>
    </row>
    <row r="74" spans="2:21" hidden="1">
      <c r="S74" s="88"/>
      <c r="T74" s="35"/>
      <c r="U74" s="35"/>
    </row>
    <row r="75" spans="2:21" hidden="1">
      <c r="S75" s="88"/>
      <c r="T75" s="35"/>
      <c r="U75" s="35"/>
    </row>
    <row r="76" spans="2:21" hidden="1"/>
  </sheetData>
  <sheetProtection algorithmName="SHA-512" hashValue="FZ9KC4uqma49YplwBtsv7s2dKPn+UKI/NfOAKJgjpO+fdcIW5uffu4M3Y566Zj92LdXaRcHKI0v8vrtMrsldjA==" saltValue="X+MQ4V1OZy/sfWKJd26U0Q==" spinCount="100000" sheet="1" objects="1" scenarios="1" selectLockedCells="1"/>
  <mergeCells count="201">
    <mergeCell ref="C9:F9"/>
    <mergeCell ref="G9:H9"/>
    <mergeCell ref="K9:M9"/>
    <mergeCell ref="C10:F10"/>
    <mergeCell ref="G10:H10"/>
    <mergeCell ref="K10:M10"/>
    <mergeCell ref="B2:O2"/>
    <mergeCell ref="B3:O3"/>
    <mergeCell ref="B4:O4"/>
    <mergeCell ref="B6:O6"/>
    <mergeCell ref="B8:F8"/>
    <mergeCell ref="G8:O8"/>
    <mergeCell ref="C13:F13"/>
    <mergeCell ref="G13:H13"/>
    <mergeCell ref="K13:M13"/>
    <mergeCell ref="C14:F14"/>
    <mergeCell ref="G14:H14"/>
    <mergeCell ref="K14:M14"/>
    <mergeCell ref="C11:F11"/>
    <mergeCell ref="G11:H11"/>
    <mergeCell ref="K11:M11"/>
    <mergeCell ref="C12:F12"/>
    <mergeCell ref="G12:H12"/>
    <mergeCell ref="K12:M12"/>
    <mergeCell ref="C17:F17"/>
    <mergeCell ref="G17:H17"/>
    <mergeCell ref="K17:M17"/>
    <mergeCell ref="C18:F18"/>
    <mergeCell ref="G18:H18"/>
    <mergeCell ref="K18:M18"/>
    <mergeCell ref="C15:F15"/>
    <mergeCell ref="G15:H15"/>
    <mergeCell ref="K15:M15"/>
    <mergeCell ref="C16:F16"/>
    <mergeCell ref="G16:H16"/>
    <mergeCell ref="K16:M16"/>
    <mergeCell ref="C21:F21"/>
    <mergeCell ref="G21:H21"/>
    <mergeCell ref="K21:M21"/>
    <mergeCell ref="C22:F22"/>
    <mergeCell ref="G22:H22"/>
    <mergeCell ref="K22:M22"/>
    <mergeCell ref="C19:F19"/>
    <mergeCell ref="G19:H19"/>
    <mergeCell ref="K19:M19"/>
    <mergeCell ref="C20:F20"/>
    <mergeCell ref="G20:H20"/>
    <mergeCell ref="K20:M20"/>
    <mergeCell ref="C25:F25"/>
    <mergeCell ref="G25:H25"/>
    <mergeCell ref="K25:M25"/>
    <mergeCell ref="C26:F26"/>
    <mergeCell ref="G26:H26"/>
    <mergeCell ref="K26:M26"/>
    <mergeCell ref="C23:F23"/>
    <mergeCell ref="G23:H23"/>
    <mergeCell ref="K23:M23"/>
    <mergeCell ref="C24:F24"/>
    <mergeCell ref="G24:H24"/>
    <mergeCell ref="K24:M24"/>
    <mergeCell ref="C29:F29"/>
    <mergeCell ref="G29:H29"/>
    <mergeCell ref="K29:M29"/>
    <mergeCell ref="C30:F30"/>
    <mergeCell ref="G30:H30"/>
    <mergeCell ref="K30:M30"/>
    <mergeCell ref="C27:F27"/>
    <mergeCell ref="G27:H27"/>
    <mergeCell ref="K27:M27"/>
    <mergeCell ref="C28:F28"/>
    <mergeCell ref="G28:H28"/>
    <mergeCell ref="K28:M28"/>
    <mergeCell ref="C33:F33"/>
    <mergeCell ref="G33:H33"/>
    <mergeCell ref="K33:M33"/>
    <mergeCell ref="C34:F34"/>
    <mergeCell ref="G34:H34"/>
    <mergeCell ref="K34:M34"/>
    <mergeCell ref="C31:F31"/>
    <mergeCell ref="G31:H31"/>
    <mergeCell ref="K31:M31"/>
    <mergeCell ref="C32:F32"/>
    <mergeCell ref="G32:H32"/>
    <mergeCell ref="K32:M32"/>
    <mergeCell ref="C37:F37"/>
    <mergeCell ref="G37:H37"/>
    <mergeCell ref="K37:M37"/>
    <mergeCell ref="C38:F38"/>
    <mergeCell ref="G38:H38"/>
    <mergeCell ref="K38:M38"/>
    <mergeCell ref="C35:F35"/>
    <mergeCell ref="G35:H35"/>
    <mergeCell ref="K35:M35"/>
    <mergeCell ref="C36:F36"/>
    <mergeCell ref="G36:H36"/>
    <mergeCell ref="K36:M36"/>
    <mergeCell ref="C41:F41"/>
    <mergeCell ref="G41:H41"/>
    <mergeCell ref="K41:M41"/>
    <mergeCell ref="C42:F42"/>
    <mergeCell ref="G42:H42"/>
    <mergeCell ref="K42:M42"/>
    <mergeCell ref="C39:F39"/>
    <mergeCell ref="G39:H39"/>
    <mergeCell ref="K39:M39"/>
    <mergeCell ref="C40:F40"/>
    <mergeCell ref="G40:H40"/>
    <mergeCell ref="K40:M40"/>
    <mergeCell ref="C45:F45"/>
    <mergeCell ref="G45:H45"/>
    <mergeCell ref="K45:M45"/>
    <mergeCell ref="C46:F46"/>
    <mergeCell ref="G46:H46"/>
    <mergeCell ref="K46:M46"/>
    <mergeCell ref="C43:F43"/>
    <mergeCell ref="G43:H43"/>
    <mergeCell ref="K43:M43"/>
    <mergeCell ref="C44:F44"/>
    <mergeCell ref="G44:H44"/>
    <mergeCell ref="K44:M44"/>
    <mergeCell ref="C49:F49"/>
    <mergeCell ref="G49:H49"/>
    <mergeCell ref="K49:M49"/>
    <mergeCell ref="C50:F50"/>
    <mergeCell ref="G50:H50"/>
    <mergeCell ref="K50:M50"/>
    <mergeCell ref="C47:F47"/>
    <mergeCell ref="G47:H47"/>
    <mergeCell ref="K47:M47"/>
    <mergeCell ref="C48:F48"/>
    <mergeCell ref="G48:H48"/>
    <mergeCell ref="K48:M48"/>
    <mergeCell ref="C53:F53"/>
    <mergeCell ref="G53:H53"/>
    <mergeCell ref="K53:M53"/>
    <mergeCell ref="C54:F54"/>
    <mergeCell ref="G54:H54"/>
    <mergeCell ref="K54:M54"/>
    <mergeCell ref="C51:F51"/>
    <mergeCell ref="G51:H51"/>
    <mergeCell ref="K51:M51"/>
    <mergeCell ref="C52:F52"/>
    <mergeCell ref="G52:H52"/>
    <mergeCell ref="K52:M52"/>
    <mergeCell ref="C57:F57"/>
    <mergeCell ref="G57:H57"/>
    <mergeCell ref="K57:M57"/>
    <mergeCell ref="C58:F58"/>
    <mergeCell ref="G58:H58"/>
    <mergeCell ref="K58:M58"/>
    <mergeCell ref="C55:F55"/>
    <mergeCell ref="G55:H55"/>
    <mergeCell ref="K55:M55"/>
    <mergeCell ref="C56:F56"/>
    <mergeCell ref="G56:H56"/>
    <mergeCell ref="K56:M56"/>
    <mergeCell ref="C61:F61"/>
    <mergeCell ref="G61:H61"/>
    <mergeCell ref="K61:M61"/>
    <mergeCell ref="C62:F62"/>
    <mergeCell ref="G62:H62"/>
    <mergeCell ref="K62:M62"/>
    <mergeCell ref="C59:F59"/>
    <mergeCell ref="G59:H59"/>
    <mergeCell ref="K59:M59"/>
    <mergeCell ref="C60:F60"/>
    <mergeCell ref="G60:H60"/>
    <mergeCell ref="K60:M60"/>
    <mergeCell ref="C65:F65"/>
    <mergeCell ref="G65:H65"/>
    <mergeCell ref="K65:M65"/>
    <mergeCell ref="C66:F66"/>
    <mergeCell ref="G66:H66"/>
    <mergeCell ref="K66:M66"/>
    <mergeCell ref="C63:F63"/>
    <mergeCell ref="G63:H63"/>
    <mergeCell ref="K63:M63"/>
    <mergeCell ref="C64:F64"/>
    <mergeCell ref="G64:H64"/>
    <mergeCell ref="K64:M64"/>
    <mergeCell ref="C69:F69"/>
    <mergeCell ref="G69:H69"/>
    <mergeCell ref="K69:M69"/>
    <mergeCell ref="C67:F67"/>
    <mergeCell ref="G67:H67"/>
    <mergeCell ref="K67:M67"/>
    <mergeCell ref="C68:F68"/>
    <mergeCell ref="G68:H68"/>
    <mergeCell ref="K68:M68"/>
    <mergeCell ref="C72:F72"/>
    <mergeCell ref="G72:H72"/>
    <mergeCell ref="K72:M72"/>
    <mergeCell ref="C73:F73"/>
    <mergeCell ref="G73:H73"/>
    <mergeCell ref="K73:M73"/>
    <mergeCell ref="C70:F70"/>
    <mergeCell ref="G70:H70"/>
    <mergeCell ref="K70:M70"/>
    <mergeCell ref="B71:F71"/>
    <mergeCell ref="G71:H71"/>
    <mergeCell ref="K71:M71"/>
  </mergeCells>
  <dataValidations count="1">
    <dataValidation type="list" allowBlank="1" showInputMessage="1" showErrorMessage="1" sqref="H70:H73 G10:G73">
      <formula1>$S$10:$S$36</formula1>
    </dataValidation>
  </dataValidations>
  <printOptions horizontalCentered="1" verticalCentered="1"/>
  <pageMargins left="0" right="0" top="0" bottom="0" header="0.3" footer="0"/>
  <pageSetup scale="87" orientation="portrait" blackAndWhite="1"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Travel Auth</vt:lpstr>
      <vt:lpstr>Sheet1</vt:lpstr>
      <vt:lpstr>Reimbursement Instructions</vt:lpstr>
      <vt:lpstr>Reimbursement Form</vt:lpstr>
      <vt:lpstr>Reim Continuation Page 1</vt:lpstr>
      <vt:lpstr>Reim Continuation Page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jamisondt-home</dc:creator>
  <cp:lastModifiedBy>pelto Pelto</cp:lastModifiedBy>
  <cp:lastPrinted>2013-05-22T21:38:16Z</cp:lastPrinted>
  <dcterms:created xsi:type="dcterms:W3CDTF">2010-01-01T06:59:08Z</dcterms:created>
  <dcterms:modified xsi:type="dcterms:W3CDTF">2015-09-28T23:34:18Z</dcterms:modified>
</cp:coreProperties>
</file>